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6FB" lockStructure="1"/>
  <bookViews>
    <workbookView windowWidth="28125" windowHeight="12375"/>
  </bookViews>
  <sheets>
    <sheet name="Sheet1" sheetId="5" r:id="rId1"/>
  </sheets>
  <definedNames>
    <definedName name="_xlnm._FilterDatabase" localSheetId="0" hidden="1">Sheet1!$A$1:$A$29</definedName>
  </definedNames>
  <calcPr calcId="144525"/>
</workbook>
</file>

<file path=xl/sharedStrings.xml><?xml version="1.0" encoding="utf-8"?>
<sst xmlns="http://schemas.openxmlformats.org/spreadsheetml/2006/main" count="222" uniqueCount="74">
  <si>
    <t>ЦЕНОВНИК ЗА ОШТЕТЕНИ УЧЕБНИЦИ - СРЕДНО СТРУЧНО ОБРАЗОВАНИЕ - СТРАНСКИ ЈАЗИЦИ</t>
  </si>
  <si>
    <t>Предмет</t>
  </si>
  <si>
    <t>Наслов на учебник</t>
  </si>
  <si>
    <t>Автор/и</t>
  </si>
  <si>
    <t>Вкупна цена со ДДВ и дополнителни попусти</t>
  </si>
  <si>
    <t>учебна 2010/11 г.                                        70% од вредностa на учебникот</t>
  </si>
  <si>
    <t xml:space="preserve"> учебна 2011/12 г.                                         70% од вредностa на учебникот</t>
  </si>
  <si>
    <t xml:space="preserve"> учебна 2012/13 г.                                          70% од вредностa на учебникот</t>
  </si>
  <si>
    <t>учебна 2013/14 г.                                  70% од вредностa на учебникот</t>
  </si>
  <si>
    <t>учебна 2014/15  г.                                                                                 70% од  вредностa на учебникот</t>
  </si>
  <si>
    <t xml:space="preserve">  учебна 2015/16    70% од  вредностa на учебникот</t>
  </si>
  <si>
    <t>М</t>
  </si>
  <si>
    <t>А</t>
  </si>
  <si>
    <t>Т</t>
  </si>
  <si>
    <t>учебна 2015/16  г.                                                                                 70% од  вредностa на учебникот</t>
  </si>
  <si>
    <t xml:space="preserve">учебна 2016/17                                                                                </t>
  </si>
  <si>
    <t xml:space="preserve">учебна 2017/18                                                                                </t>
  </si>
  <si>
    <t xml:space="preserve">учебна 2018/19                                                                                        </t>
  </si>
  <si>
    <t xml:space="preserve">учебна 2019/20                                                                                </t>
  </si>
  <si>
    <t>учебна 2019/20  г.                                                                                 70% од  вредностa на учебникот</t>
  </si>
  <si>
    <t xml:space="preserve">учебна 2020/21                                                                                  </t>
  </si>
  <si>
    <t>учебна 2021/22  г.                                                                                 70% од  вредностa на учебникот</t>
  </si>
  <si>
    <t xml:space="preserve">учебна 2021/22 </t>
  </si>
  <si>
    <t xml:space="preserve">учебна 2022/23 </t>
  </si>
  <si>
    <t>македонски</t>
  </si>
  <si>
    <t>албански</t>
  </si>
  <si>
    <t>турски</t>
  </si>
  <si>
    <t>MAK</t>
  </si>
  <si>
    <t>АЛБ</t>
  </si>
  <si>
    <t>ТУР</t>
  </si>
  <si>
    <t>МАК</t>
  </si>
  <si>
    <t>I-ва година</t>
  </si>
  <si>
    <t>Англиски јазик</t>
  </si>
  <si>
    <t>CLOSE UP</t>
  </si>
  <si>
    <t xml:space="preserve"> - A.Healan, K.Gormley, K.Ludlow</t>
  </si>
  <si>
    <t>Германски јазик</t>
  </si>
  <si>
    <t>Prima A2 Band 4</t>
  </si>
  <si>
    <t xml:space="preserve"> Dr. Friederike Jin, Prof. Dr. Magdalena Michalak,Grammatiki Rizou and  Lutz Rohrmann</t>
  </si>
  <si>
    <t>Француски јазик</t>
  </si>
  <si>
    <t>Agenda  А1.1</t>
  </si>
  <si>
    <t xml:space="preserve"> D.Baglieto, B.Girardeu, M.Magne, M.Mistichelli</t>
  </si>
  <si>
    <t>Италијански ( втор странски јазик )</t>
  </si>
  <si>
    <t>RAGAZZI IN RETE B1</t>
  </si>
  <si>
    <t>Marco Mezzadri, Paolo E.Balboni</t>
  </si>
  <si>
    <t>II-ра година</t>
  </si>
  <si>
    <t>Англиски јазик - прв странски јазик</t>
  </si>
  <si>
    <t>Think 2</t>
  </si>
  <si>
    <t>Herbert Puchta, Jeff Stranks</t>
  </si>
  <si>
    <t>Француски јазик - втор странски јазик</t>
  </si>
  <si>
    <t>VERSIONE ORGINALE 3</t>
  </si>
  <si>
    <t>Monique Denyer, Christian Olliver, Emilie Perrison</t>
  </si>
  <si>
    <t>Германски јазик (втор странски јазик)</t>
  </si>
  <si>
    <t>PRIMA</t>
  </si>
  <si>
    <t>Friederike Jin, Lutz Rohrmna, Magdalena Michalak</t>
  </si>
  <si>
    <t>III-та година</t>
  </si>
  <si>
    <t>THINK 3 (B1+)</t>
  </si>
  <si>
    <t>Herbert Puchta, Jeff Stranks and Peter Lewis-Jones</t>
  </si>
  <si>
    <t>Agenda 3 B1.1</t>
  </si>
  <si>
    <t xml:space="preserve">Muriel Bedault,            Gabrielle Chort,                     Fani Kablan,             Frederique Treffandier </t>
  </si>
  <si>
    <t>Германски јазик - втор странски јазик</t>
  </si>
  <si>
    <t>Beste Freunde B1.1</t>
  </si>
  <si>
    <t>Manuela Georgiakaki, Elisabeth Graf-Riemann,         Anja Schumann,       Christiane Seuthe</t>
  </si>
  <si>
    <t>SPAZIO ITALIA 3 (В1)</t>
  </si>
  <si>
    <t>Maria Gloria Tommasini, Mimma Flavia Diaco</t>
  </si>
  <si>
    <t>IV-та година</t>
  </si>
  <si>
    <t>Англиски јазик ( прв странски јазик )</t>
  </si>
  <si>
    <t xml:space="preserve">FOCUS 4  </t>
  </si>
  <si>
    <t>Sue Kay, Vaughan Jones, Daniel Brayshaw, Beata Trapnell</t>
  </si>
  <si>
    <t>Француски јазик (  втор странски јазик )</t>
  </si>
  <si>
    <t>AGENDA 4 B1.2</t>
  </si>
  <si>
    <t>Murielle Bidault, Gabirelle Chort, Fanny Cablan, Frederique Treffandier</t>
  </si>
  <si>
    <t>Германски јазик ( втор странски јазик )</t>
  </si>
  <si>
    <t xml:space="preserve">BESTE FREUNDE B1.2 </t>
  </si>
  <si>
    <t>Manuela Georgiakaki, Elisabeth Graf-Reimann, Anja Shumann,  Cristiane Seuthe</t>
  </si>
</sst>
</file>

<file path=xl/styles.xml><?xml version="1.0" encoding="utf-8"?>
<styleSheet xmlns="http://schemas.openxmlformats.org/spreadsheetml/2006/main">
  <numFmts count="4">
    <numFmt numFmtId="176" formatCode="_-* #,##0.00\ _д_е_н_._-;\-* #,##0.00\ _д_е_н_._-;_-* &quot;-&quot;??\ _д_е_н_._-;_-@_-"/>
    <numFmt numFmtId="177" formatCode="_-* #,##0\ _д_е_н_._-;\-* #,##0\ _д_е_н_._-;_-* &quot;-&quot;\ _д_е_н_._-;_-@_-"/>
    <numFmt numFmtId="178" formatCode="_-* #,##0\ &quot;ден.&quot;_-;\-* #,##0\ &quot;ден.&quot;_-;_-* &quot;-&quot;\ &quot;ден.&quot;_-;_-@_-"/>
    <numFmt numFmtId="179" formatCode="_-* #,##0.00\ &quot;ден.&quot;_-;\-* #,##0.00\ &quot;ден.&quot;_-;_-* &quot;-&quot;??\ &quot;ден.&quot;_-;_-@_-"/>
  </numFmts>
  <fonts count="24">
    <font>
      <sz val="10"/>
      <name val="Arial"/>
      <charset val="0"/>
    </font>
    <font>
      <sz val="10"/>
      <name val="Calibri"/>
      <charset val="0"/>
      <scheme val="minor"/>
    </font>
    <font>
      <b/>
      <sz val="10"/>
      <name val="Calibri"/>
      <charset val="0"/>
      <scheme val="minor"/>
    </font>
    <font>
      <b/>
      <sz val="10"/>
      <color indexed="8"/>
      <name val="Calibri"/>
      <charset val="0"/>
      <scheme val="minor"/>
    </font>
    <font>
      <sz val="10"/>
      <color theme="1"/>
      <name val="Calibri"/>
      <charset val="0"/>
      <scheme val="minor"/>
    </font>
    <font>
      <sz val="11"/>
      <color indexed="9"/>
      <name val="Calibri"/>
      <charset val="0"/>
    </font>
    <font>
      <sz val="11"/>
      <color indexed="8"/>
      <name val="Calibri"/>
      <charset val="0"/>
    </font>
    <font>
      <b/>
      <sz val="13"/>
      <color indexed="56"/>
      <name val="Calibri"/>
      <charset val="0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indexed="9"/>
      <name val="Calibri"/>
      <charset val="0"/>
    </font>
    <font>
      <sz val="11"/>
      <color indexed="10"/>
      <name val="Calibri"/>
      <charset val="0"/>
    </font>
    <font>
      <b/>
      <sz val="11"/>
      <color indexed="56"/>
      <name val="Calibri"/>
      <charset val="0"/>
    </font>
    <font>
      <b/>
      <sz val="18"/>
      <color indexed="56"/>
      <name val="Cambria"/>
      <charset val="0"/>
    </font>
    <font>
      <i/>
      <sz val="11"/>
      <color indexed="23"/>
      <name val="Calibri"/>
      <charset val="0"/>
    </font>
    <font>
      <b/>
      <sz val="15"/>
      <color indexed="56"/>
      <name val="Calibri"/>
      <charset val="0"/>
    </font>
    <font>
      <sz val="11"/>
      <color indexed="62"/>
      <name val="Calibri"/>
      <charset val="0"/>
    </font>
    <font>
      <sz val="11"/>
      <color indexed="60"/>
      <name val="Calibri"/>
      <charset val="0"/>
    </font>
    <font>
      <sz val="11"/>
      <color indexed="17"/>
      <name val="Calibri"/>
      <charset val="0"/>
    </font>
    <font>
      <b/>
      <sz val="11"/>
      <color indexed="63"/>
      <name val="Calibri"/>
      <charset val="0"/>
    </font>
    <font>
      <b/>
      <sz val="11"/>
      <color indexed="52"/>
      <name val="Calibri"/>
      <charset val="0"/>
    </font>
    <font>
      <sz val="11"/>
      <color indexed="52"/>
      <name val="Calibri"/>
      <charset val="0"/>
    </font>
    <font>
      <b/>
      <sz val="11"/>
      <color indexed="8"/>
      <name val="Calibri"/>
      <charset val="0"/>
    </font>
    <font>
      <sz val="11"/>
      <color indexed="20"/>
      <name val="Calibri"/>
      <charset val="0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0" fontId="6" fillId="13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10" fillId="16" borderId="29" applyNumberFormat="0" applyAlignment="0" applyProtection="0"/>
    <xf numFmtId="0" fontId="7" fillId="0" borderId="28" applyNumberFormat="0" applyFill="0" applyAlignment="0" applyProtection="0"/>
    <xf numFmtId="0" fontId="0" fillId="17" borderId="30" applyNumberFormat="0" applyFont="0" applyAlignment="0" applyProtection="0"/>
    <xf numFmtId="0" fontId="6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2" fillId="0" borderId="32" applyNumberFormat="0" applyFill="0" applyAlignment="0" applyProtection="0"/>
    <xf numFmtId="0" fontId="12" fillId="0" borderId="0" applyNumberFormat="0" applyFill="0" applyBorder="0" applyAlignment="0" applyProtection="0"/>
    <xf numFmtId="0" fontId="16" fillId="19" borderId="33" applyNumberFormat="0" applyAlignment="0" applyProtection="0"/>
    <xf numFmtId="0" fontId="5" fillId="14" borderId="0" applyNumberFormat="0" applyBorder="0" applyAlignment="0" applyProtection="0"/>
    <xf numFmtId="0" fontId="18" fillId="22" borderId="0" applyNumberFormat="0" applyBorder="0" applyAlignment="0" applyProtection="0"/>
    <xf numFmtId="0" fontId="19" fillId="24" borderId="34" applyNumberFormat="0" applyAlignment="0" applyProtection="0"/>
    <xf numFmtId="0" fontId="6" fillId="25" borderId="0" applyNumberFormat="0" applyBorder="0" applyAlignment="0" applyProtection="0"/>
    <xf numFmtId="0" fontId="20" fillId="24" borderId="33" applyNumberFormat="0" applyAlignment="0" applyProtection="0"/>
    <xf numFmtId="0" fontId="21" fillId="0" borderId="35" applyNumberFormat="0" applyFill="0" applyAlignment="0" applyProtection="0"/>
    <xf numFmtId="0" fontId="22" fillId="0" borderId="36" applyNumberFormat="0" applyFill="0" applyAlignment="0" applyProtection="0"/>
    <xf numFmtId="0" fontId="23" fillId="26" borderId="0" applyNumberFormat="0" applyBorder="0" applyAlignment="0" applyProtection="0"/>
    <xf numFmtId="0" fontId="17" fillId="21" borderId="0" applyNumberFormat="0" applyBorder="0" applyAlignment="0" applyProtection="0"/>
    <xf numFmtId="0" fontId="5" fillId="23" borderId="0" applyNumberFormat="0" applyBorder="0" applyAlignment="0" applyProtection="0"/>
    <xf numFmtId="0" fontId="6" fillId="27" borderId="0" applyNumberFormat="0" applyBorder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6" fillId="26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29" borderId="0" applyNumberFormat="0" applyBorder="0" applyAlignment="0" applyProtection="0"/>
    <xf numFmtId="0" fontId="6" fillId="22" borderId="0" applyNumberFormat="0" applyBorder="0" applyAlignment="0" applyProtection="0"/>
    <xf numFmtId="0" fontId="5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31" borderId="0" applyNumberFormat="0" applyBorder="0" applyAlignment="0" applyProtection="0"/>
    <xf numFmtId="0" fontId="6" fillId="13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6" fillId="32" borderId="0" applyNumberFormat="0" applyBorder="0" applyAlignment="0" applyProtection="0"/>
    <xf numFmtId="0" fontId="5" fillId="33" borderId="0" applyNumberFormat="0" applyBorder="0" applyAlignment="0" applyProtection="0"/>
  </cellStyleXfs>
  <cellXfs count="158">
    <xf numFmtId="0" fontId="0" fillId="0" borderId="0" xfId="0"/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Border="1"/>
    <xf numFmtId="4" fontId="1" fillId="2" borderId="0" xfId="0" applyNumberFormat="1" applyFont="1" applyFill="1"/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center" vertical="center" wrapText="1"/>
    </xf>
    <xf numFmtId="4" fontId="2" fillId="3" borderId="12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4" fontId="2" fillId="4" borderId="12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6" borderId="4" xfId="0" applyNumberFormat="1" applyFont="1" applyFill="1" applyBorder="1" applyAlignment="1">
      <alignment horizontal="center" vertical="center" wrapText="1"/>
    </xf>
    <xf numFmtId="4" fontId="3" fillId="6" borderId="13" xfId="0" applyNumberFormat="1" applyFont="1" applyFill="1" applyBorder="1" applyAlignment="1">
      <alignment horizontal="center" vertical="center" wrapText="1"/>
    </xf>
    <xf numFmtId="4" fontId="3" fillId="6" borderId="14" xfId="0" applyNumberFormat="1" applyFont="1" applyFill="1" applyBorder="1" applyAlignment="1">
      <alignment horizontal="center" vertical="center" wrapText="1"/>
    </xf>
    <xf numFmtId="4" fontId="3" fillId="6" borderId="3" xfId="0" applyNumberFormat="1" applyFont="1" applyFill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/>
    </xf>
    <xf numFmtId="4" fontId="2" fillId="3" borderId="15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/>
    </xf>
    <xf numFmtId="4" fontId="2" fillId="5" borderId="9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4" fontId="2" fillId="6" borderId="3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3" borderId="17" xfId="0" applyNumberFormat="1" applyFont="1" applyFill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horizontal="center" vertical="center" wrapText="1"/>
    </xf>
    <xf numFmtId="4" fontId="2" fillId="7" borderId="18" xfId="0" applyNumberFormat="1" applyFont="1" applyFill="1" applyBorder="1" applyAlignment="1">
      <alignment horizontal="center" vertical="center" wrapText="1"/>
    </xf>
    <xf numFmtId="4" fontId="2" fillId="6" borderId="13" xfId="0" applyNumberFormat="1" applyFont="1" applyFill="1" applyBorder="1" applyAlignment="1">
      <alignment horizontal="center" vertical="center" wrapText="1"/>
    </xf>
    <xf numFmtId="4" fontId="2" fillId="4" borderId="8" xfId="0" applyNumberFormat="1" applyFont="1" applyFill="1" applyBorder="1" applyAlignment="1">
      <alignment horizontal="center" vertical="center"/>
    </xf>
    <xf numFmtId="4" fontId="2" fillId="7" borderId="16" xfId="0" applyNumberFormat="1" applyFont="1" applyFill="1" applyBorder="1" applyAlignment="1">
      <alignment horizontal="center" vertical="center" wrapText="1"/>
    </xf>
    <xf numFmtId="4" fontId="2" fillId="7" borderId="5" xfId="0" applyNumberFormat="1" applyFont="1" applyFill="1" applyBorder="1" applyAlignment="1">
      <alignment horizontal="center" vertical="center" wrapText="1"/>
    </xf>
    <xf numFmtId="4" fontId="2" fillId="7" borderId="5" xfId="0" applyNumberFormat="1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center" vertical="center" wrapText="1"/>
    </xf>
    <xf numFmtId="4" fontId="1" fillId="3" borderId="0" xfId="0" applyNumberFormat="1" applyFont="1" applyFill="1" applyAlignment="1">
      <alignment horizontal="center"/>
    </xf>
    <xf numFmtId="4" fontId="2" fillId="8" borderId="9" xfId="0" applyNumberFormat="1" applyFont="1" applyFill="1" applyBorder="1" applyAlignment="1">
      <alignment horizontal="center" vertical="center" wrapText="1"/>
    </xf>
    <xf numFmtId="4" fontId="2" fillId="7" borderId="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/>
    </xf>
    <xf numFmtId="4" fontId="2" fillId="3" borderId="16" xfId="0" applyNumberFormat="1" applyFont="1" applyFill="1" applyBorder="1" applyAlignment="1">
      <alignment horizontal="center" vertical="center" wrapText="1"/>
    </xf>
    <xf numFmtId="4" fontId="2" fillId="8" borderId="17" xfId="0" applyNumberFormat="1" applyFont="1" applyFill="1" applyBorder="1" applyAlignment="1">
      <alignment horizontal="center" vertical="center" wrapText="1"/>
    </xf>
    <xf numFmtId="4" fontId="2" fillId="7" borderId="17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Border="1"/>
    <xf numFmtId="4" fontId="2" fillId="6" borderId="14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/>
    </xf>
    <xf numFmtId="4" fontId="1" fillId="3" borderId="18" xfId="0" applyNumberFormat="1" applyFont="1" applyFill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4" fontId="2" fillId="4" borderId="19" xfId="0" applyNumberFormat="1" applyFont="1" applyFill="1" applyBorder="1" applyAlignment="1">
      <alignment horizontal="center" vertical="center"/>
    </xf>
    <xf numFmtId="4" fontId="2" fillId="7" borderId="20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8" borderId="9" xfId="0" applyNumberFormat="1" applyFont="1" applyFill="1" applyBorder="1" applyAlignment="1">
      <alignment horizontal="center" vertical="center"/>
    </xf>
    <xf numFmtId="4" fontId="2" fillId="7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2" fillId="3" borderId="19" xfId="0" applyNumberFormat="1" applyFont="1" applyFill="1" applyBorder="1" applyAlignment="1">
      <alignment horizontal="center" vertical="center"/>
    </xf>
    <xf numFmtId="4" fontId="2" fillId="9" borderId="18" xfId="0" applyNumberFormat="1" applyFont="1" applyFill="1" applyBorder="1" applyAlignment="1">
      <alignment horizontal="center" vertical="center" wrapText="1"/>
    </xf>
    <xf numFmtId="4" fontId="2" fillId="7" borderId="6" xfId="0" applyNumberFormat="1" applyFont="1" applyFill="1" applyBorder="1" applyAlignment="1">
      <alignment horizontal="center" vertical="center" wrapText="1"/>
    </xf>
    <xf numFmtId="4" fontId="2" fillId="7" borderId="6" xfId="0" applyNumberFormat="1" applyFont="1" applyFill="1" applyBorder="1" applyAlignment="1">
      <alignment horizontal="center" vertical="center"/>
    </xf>
    <xf numFmtId="4" fontId="2" fillId="9" borderId="20" xfId="0" applyNumberFormat="1" applyFont="1" applyFill="1" applyBorder="1" applyAlignment="1">
      <alignment horizontal="center" vertical="center" wrapText="1"/>
    </xf>
    <xf numFmtId="4" fontId="2" fillId="9" borderId="6" xfId="0" applyNumberFormat="1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9" borderId="6" xfId="0" applyNumberFormat="1" applyFont="1" applyFill="1" applyBorder="1" applyAlignment="1">
      <alignment horizontal="center" vertical="center"/>
    </xf>
    <xf numFmtId="4" fontId="2" fillId="4" borderId="0" xfId="0" applyNumberFormat="1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>
      <alignment horizontal="center" vertical="center" wrapText="1"/>
    </xf>
    <xf numFmtId="4" fontId="2" fillId="7" borderId="22" xfId="0" applyNumberFormat="1" applyFont="1" applyFill="1" applyBorder="1" applyAlignment="1">
      <alignment horizontal="center" vertical="center"/>
    </xf>
    <xf numFmtId="4" fontId="2" fillId="3" borderId="23" xfId="0" applyNumberFormat="1" applyFont="1" applyFill="1" applyBorder="1" applyAlignment="1">
      <alignment horizontal="center" vertical="center" wrapText="1"/>
    </xf>
    <xf numFmtId="4" fontId="2" fillId="3" borderId="24" xfId="0" applyNumberFormat="1" applyFont="1" applyFill="1" applyBorder="1" applyAlignment="1">
      <alignment horizontal="center" vertical="center" wrapText="1"/>
    </xf>
    <xf numFmtId="4" fontId="2" fillId="3" borderId="25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 vertical="center" wrapText="1"/>
    </xf>
    <xf numFmtId="4" fontId="2" fillId="7" borderId="0" xfId="0" applyNumberFormat="1" applyFont="1" applyFill="1" applyBorder="1" applyAlignment="1">
      <alignment horizontal="center" vertical="center" wrapText="1"/>
    </xf>
    <xf numFmtId="4" fontId="2" fillId="3" borderId="23" xfId="0" applyNumberFormat="1" applyFont="1" applyFill="1" applyBorder="1" applyAlignment="1">
      <alignment horizontal="center" vertical="center"/>
    </xf>
    <xf numFmtId="4" fontId="2" fillId="7" borderId="24" xfId="0" applyNumberFormat="1" applyFont="1" applyFill="1" applyBorder="1" applyAlignment="1">
      <alignment horizontal="center" vertical="center" wrapText="1"/>
    </xf>
    <xf numFmtId="4" fontId="2" fillId="7" borderId="23" xfId="0" applyNumberFormat="1" applyFont="1" applyFill="1" applyBorder="1" applyAlignment="1">
      <alignment horizontal="center" vertical="center" wrapText="1"/>
    </xf>
    <xf numFmtId="4" fontId="2" fillId="7" borderId="23" xfId="0" applyNumberFormat="1" applyFont="1" applyFill="1" applyBorder="1" applyAlignment="1">
      <alignment horizontal="center" vertical="center"/>
    </xf>
    <xf numFmtId="4" fontId="1" fillId="7" borderId="9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Border="1"/>
    <xf numFmtId="4" fontId="2" fillId="0" borderId="26" xfId="0" applyNumberFormat="1" applyFont="1" applyFill="1" applyBorder="1" applyAlignment="1">
      <alignment vertical="center" wrapText="1"/>
    </xf>
    <xf numFmtId="4" fontId="1" fillId="0" borderId="9" xfId="0" applyNumberFormat="1" applyFont="1" applyBorder="1" applyAlignment="1">
      <alignment vertical="center" wrapText="1"/>
    </xf>
    <xf numFmtId="4" fontId="2" fillId="7" borderId="27" xfId="0" applyNumberFormat="1" applyFont="1" applyFill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center"/>
    </xf>
    <xf numFmtId="4" fontId="1" fillId="7" borderId="10" xfId="0" applyNumberFormat="1" applyFont="1" applyFill="1" applyBorder="1" applyAlignment="1">
      <alignment horizontal="center" vertical="center" wrapText="1"/>
    </xf>
    <xf numFmtId="4" fontId="1" fillId="10" borderId="9" xfId="0" applyNumberFormat="1" applyFont="1" applyFill="1" applyBorder="1" applyAlignment="1">
      <alignment horizontal="center" vertical="center" wrapText="1"/>
    </xf>
    <xf numFmtId="4" fontId="1" fillId="3" borderId="0" xfId="0" applyNumberFormat="1" applyFont="1" applyFill="1"/>
    <xf numFmtId="4" fontId="1" fillId="3" borderId="10" xfId="0" applyNumberFormat="1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vertical="center" wrapText="1"/>
    </xf>
    <xf numFmtId="4" fontId="1" fillId="0" borderId="10" xfId="0" applyNumberFormat="1" applyFont="1" applyBorder="1"/>
    <xf numFmtId="4" fontId="1" fillId="3" borderId="11" xfId="0" applyNumberFormat="1" applyFont="1" applyFill="1" applyBorder="1"/>
    <xf numFmtId="4" fontId="1" fillId="3" borderId="15" xfId="0" applyNumberFormat="1" applyFont="1" applyFill="1" applyBorder="1"/>
    <xf numFmtId="4" fontId="1" fillId="2" borderId="0" xfId="0" applyNumberFormat="1" applyFont="1" applyFill="1" applyAlignment="1">
      <alignment horizontal="center"/>
    </xf>
    <xf numFmtId="4" fontId="2" fillId="11" borderId="10" xfId="0" applyNumberFormat="1" applyFont="1" applyFill="1" applyBorder="1" applyAlignment="1">
      <alignment horizontal="center" vertical="center" wrapText="1"/>
    </xf>
    <xf numFmtId="4" fontId="2" fillId="11" borderId="11" xfId="0" applyNumberFormat="1" applyFont="1" applyFill="1" applyBorder="1" applyAlignment="1">
      <alignment horizontal="center" vertical="center" wrapText="1"/>
    </xf>
    <xf numFmtId="4" fontId="2" fillId="11" borderId="3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11" borderId="24" xfId="0" applyNumberFormat="1" applyFont="1" applyFill="1" applyBorder="1" applyAlignment="1">
      <alignment horizontal="center" vertical="center" wrapText="1"/>
    </xf>
    <xf numFmtId="4" fontId="2" fillId="11" borderId="23" xfId="0" applyNumberFormat="1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3" borderId="5" xfId="0" applyNumberFormat="1" applyFont="1" applyFill="1" applyBorder="1"/>
    <xf numFmtId="4" fontId="1" fillId="3" borderId="19" xfId="0" applyNumberFormat="1" applyFont="1" applyFill="1" applyBorder="1"/>
    <xf numFmtId="4" fontId="1" fillId="2" borderId="5" xfId="0" applyNumberFormat="1" applyFont="1" applyFill="1" applyBorder="1" applyAlignment="1">
      <alignment horizontal="center" vertical="center"/>
    </xf>
    <xf numFmtId="4" fontId="1" fillId="0" borderId="19" xfId="0" applyNumberFormat="1" applyFont="1" applyBorder="1"/>
    <xf numFmtId="4" fontId="1" fillId="3" borderId="10" xfId="0" applyNumberFormat="1" applyFont="1" applyFill="1" applyBorder="1" applyAlignment="1">
      <alignment vertical="center" wrapText="1"/>
    </xf>
    <xf numFmtId="4" fontId="1" fillId="3" borderId="0" xfId="0" applyNumberFormat="1" applyFont="1" applyFill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23" xfId="0" applyNumberFormat="1" applyFont="1" applyFill="1" applyBorder="1" applyAlignment="1">
      <alignment horizontal="center" vertical="center" wrapText="1"/>
    </xf>
    <xf numFmtId="4" fontId="1" fillId="5" borderId="5" xfId="0" applyNumberFormat="1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colors>
    <mruColors>
      <color rgb="0000B0F0"/>
      <color rgb="004F81BD"/>
      <color rgb="00000000"/>
      <color rgb="00F2F2F2"/>
      <color rgb="00FFFF00"/>
      <color rgb="00D9D9D9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E29"/>
  <sheetViews>
    <sheetView tabSelected="1" zoomScaleSheetLayoutView="60" workbookViewId="0">
      <pane xSplit="61" ySplit="4" topLeftCell="BU16" activePane="bottomRight" state="frozen"/>
      <selection/>
      <selection pane="topRight"/>
      <selection pane="bottomLeft"/>
      <selection pane="bottomRight" activeCell="CF26" sqref="CF26"/>
    </sheetView>
  </sheetViews>
  <sheetFormatPr defaultColWidth="9.14285714285714" defaultRowHeight="12.75"/>
  <cols>
    <col min="1" max="1" width="8" style="2" customWidth="1"/>
    <col min="2" max="2" width="23.2857142857143" style="2" customWidth="1"/>
    <col min="3" max="3" width="24.2857142857143" style="2" customWidth="1"/>
    <col min="4" max="4" width="22" style="2" customWidth="1"/>
    <col min="5" max="5" width="27" style="3" hidden="1" customWidth="1"/>
    <col min="6" max="6" width="11.2857142857143" style="3" hidden="1" customWidth="1"/>
    <col min="7" max="7" width="8.42857142857143" style="3" hidden="1" customWidth="1"/>
    <col min="8" max="8" width="14.1428571428571" style="4" hidden="1" customWidth="1"/>
    <col min="9" max="9" width="11.2857142857143" style="4" hidden="1" customWidth="1"/>
    <col min="10" max="10" width="10.4285714285714" style="4" hidden="1" customWidth="1"/>
    <col min="11" max="11" width="11.5714285714286" style="5" hidden="1" customWidth="1"/>
    <col min="12" max="12" width="10.5714285714286" style="5" hidden="1" customWidth="1"/>
    <col min="13" max="13" width="10.1428571428571" style="5" hidden="1" customWidth="1"/>
    <col min="14" max="14" width="11.5714285714286" style="3" hidden="1" customWidth="1"/>
    <col min="15" max="15" width="11.2857142857143" style="3" hidden="1" customWidth="1"/>
    <col min="16" max="16" width="10.4285714285714" style="3" hidden="1" customWidth="1"/>
    <col min="17" max="22" width="11" style="3" hidden="1" customWidth="1"/>
    <col min="23" max="23" width="10.5714285714286" style="6" hidden="1" customWidth="1"/>
    <col min="24" max="24" width="11.2857142857143" style="6" hidden="1" customWidth="1"/>
    <col min="25" max="31" width="10.4285714285714" style="6" hidden="1" customWidth="1"/>
    <col min="32" max="32" width="14.1428571428571" style="7" hidden="1" customWidth="1"/>
    <col min="33" max="33" width="10.1428571428571" style="7" hidden="1" customWidth="1"/>
    <col min="34" max="35" width="11.2857142857143" style="8" hidden="1" customWidth="1"/>
    <col min="36" max="36" width="10.4285714285714" style="8" hidden="1" customWidth="1"/>
    <col min="37" max="37" width="11.1428571428571" style="8" hidden="1" customWidth="1"/>
    <col min="38" max="38" width="13.7142857142857" style="8" hidden="1" customWidth="1"/>
    <col min="39" max="44" width="11.8571428571429" style="8" hidden="1" customWidth="1"/>
    <col min="45" max="45" width="13.7142857142857" style="8" hidden="1" customWidth="1"/>
    <col min="46" max="47" width="11.4285714285714" style="8" hidden="1" customWidth="1"/>
    <col min="48" max="49" width="10.4285714285714" style="8" hidden="1" customWidth="1"/>
    <col min="50" max="50" width="13.7142857142857" style="9" hidden="1" customWidth="1"/>
    <col min="51" max="52" width="11.4285714285714" style="9" hidden="1" customWidth="1"/>
    <col min="53" max="61" width="10.4285714285714" style="8" hidden="1" customWidth="1"/>
    <col min="62" max="62" width="10.4285714285714" style="8" customWidth="1"/>
    <col min="63" max="63" width="10.4285714285714" style="8" hidden="1" customWidth="1"/>
    <col min="64" max="65" width="10.4285714285714" style="8" customWidth="1"/>
    <col min="66" max="66" width="10.4285714285714" style="8" hidden="1" customWidth="1"/>
    <col min="67" max="70" width="10.4285714285714" style="10" hidden="1" customWidth="1"/>
    <col min="71" max="71" width="10.4285714285714" style="8" hidden="1" customWidth="1"/>
    <col min="72" max="72" width="9.14285714285714" style="8" hidden="1" customWidth="1"/>
    <col min="73" max="73" width="9.14285714285714" style="8"/>
    <col min="74" max="74" width="9.14285714285714" style="8" hidden="1" customWidth="1"/>
    <col min="75" max="75" width="9.14285714285714" style="8"/>
    <col min="76" max="76" width="9.14285714285714" style="8" customWidth="1"/>
    <col min="77" max="78" width="9.14285714285714" style="8" hidden="1" customWidth="1"/>
    <col min="79" max="79" width="9.14285714285714" style="8" customWidth="1"/>
    <col min="80" max="80" width="9.14285714285714" style="8" hidden="1" customWidth="1"/>
    <col min="81" max="81" width="9.14285714285714" style="8"/>
    <col min="82" max="82" width="9.14285714285714" style="8" hidden="1" customWidth="1"/>
    <col min="83" max="83" width="9.14285714285714" style="8"/>
    <col min="84" max="84" width="9.14285714285714" style="8" customWidth="1"/>
    <col min="85" max="85" width="9.14285714285714" style="8" hidden="1" customWidth="1"/>
    <col min="86" max="86" width="9.14285714285714" style="8"/>
    <col min="87" max="87" width="9.14285714285714" style="8" hidden="1" customWidth="1"/>
    <col min="88" max="88" width="9" style="8" customWidth="1"/>
    <col min="89" max="97" width="9.14285714285714" style="8" hidden="1" customWidth="1"/>
    <col min="98" max="100" width="9.14285714285714" style="8"/>
    <col min="101" max="101" width="0.285714285714286" style="8" customWidth="1"/>
    <col min="102" max="102" width="9.57142857142857" style="8" hidden="1" customWidth="1"/>
    <col min="103" max="103" width="10.2857142857143" style="8" hidden="1" customWidth="1"/>
    <col min="104" max="104" width="13.4285714285714" style="11" customWidth="1"/>
    <col min="105" max="105" width="11.7142857142857" style="11" customWidth="1"/>
    <col min="106" max="106" width="9.14285714285714" style="11"/>
    <col min="107" max="107" width="10.8571428571429" style="11" customWidth="1"/>
    <col min="108" max="109" width="13" style="11" customWidth="1"/>
    <col min="110" max="16384" width="9.14285714285714" style="8"/>
  </cols>
  <sheetData>
    <row r="1" ht="35.25" customHeight="1" spans="2:109">
      <c r="B1" s="12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26"/>
      <c r="CR1" s="126"/>
      <c r="CS1" s="136"/>
      <c r="CT1" s="137"/>
      <c r="CU1" s="137"/>
      <c r="CV1" s="138"/>
      <c r="CW1" s="138"/>
      <c r="CX1" s="133"/>
      <c r="CY1" s="133"/>
      <c r="CZ1" s="139"/>
      <c r="DA1" s="139"/>
      <c r="DB1" s="139"/>
      <c r="DC1" s="139"/>
      <c r="DD1" s="139"/>
      <c r="DE1" s="139"/>
    </row>
    <row r="2" ht="69.75" customHeight="1" spans="2:109">
      <c r="B2" s="14" t="s">
        <v>1</v>
      </c>
      <c r="C2" s="14" t="s">
        <v>2</v>
      </c>
      <c r="D2" s="14" t="s">
        <v>3</v>
      </c>
      <c r="E2" s="15" t="s">
        <v>4</v>
      </c>
      <c r="F2" s="15"/>
      <c r="G2" s="15"/>
      <c r="H2" s="16" t="s">
        <v>5</v>
      </c>
      <c r="I2" s="46"/>
      <c r="J2" s="47"/>
      <c r="K2" s="48" t="s">
        <v>6</v>
      </c>
      <c r="L2" s="49"/>
      <c r="M2" s="50"/>
      <c r="N2" s="51" t="s">
        <v>7</v>
      </c>
      <c r="O2" s="51"/>
      <c r="P2" s="51"/>
      <c r="Q2" s="59" t="s">
        <v>7</v>
      </c>
      <c r="R2" s="59"/>
      <c r="S2" s="59"/>
      <c r="T2" s="59"/>
      <c r="U2" s="59"/>
      <c r="V2" s="59"/>
      <c r="W2" s="60" t="s">
        <v>8</v>
      </c>
      <c r="X2" s="60"/>
      <c r="Y2" s="66"/>
      <c r="Z2" s="67" t="s">
        <v>8</v>
      </c>
      <c r="AA2" s="67"/>
      <c r="AB2" s="67"/>
      <c r="AC2" s="67"/>
      <c r="AD2" s="67"/>
      <c r="AE2" s="67"/>
      <c r="AF2" s="68" t="s">
        <v>9</v>
      </c>
      <c r="AG2" s="68"/>
      <c r="AH2" s="68"/>
      <c r="AI2" s="68"/>
      <c r="AJ2" s="68"/>
      <c r="AK2" s="83"/>
      <c r="AL2" s="66" t="s">
        <v>10</v>
      </c>
      <c r="AM2" s="84" t="s">
        <v>9</v>
      </c>
      <c r="AN2" s="84"/>
      <c r="AO2" s="84"/>
      <c r="AP2" s="84"/>
      <c r="AQ2" s="84"/>
      <c r="AR2" s="84"/>
      <c r="AS2" s="68"/>
      <c r="AT2" s="68"/>
      <c r="AU2" s="68"/>
      <c r="AV2" s="68"/>
      <c r="AW2" s="83"/>
      <c r="AX2" s="91" t="s">
        <v>11</v>
      </c>
      <c r="AY2" s="91" t="s">
        <v>12</v>
      </c>
      <c r="AZ2" s="91" t="s">
        <v>13</v>
      </c>
      <c r="BA2" s="91"/>
      <c r="BB2" s="91"/>
      <c r="BC2" s="67" t="s">
        <v>14</v>
      </c>
      <c r="BD2" s="67"/>
      <c r="BE2" s="67"/>
      <c r="BF2" s="67"/>
      <c r="BG2" s="67"/>
      <c r="BH2" s="67"/>
      <c r="BI2" s="102" t="s">
        <v>15</v>
      </c>
      <c r="BJ2" s="102"/>
      <c r="BK2" s="102"/>
      <c r="BL2" s="102"/>
      <c r="BM2" s="102"/>
      <c r="BN2" s="102"/>
      <c r="BO2" s="84"/>
      <c r="BP2" s="84"/>
      <c r="BQ2" s="108"/>
      <c r="BR2" s="91"/>
      <c r="BS2" s="91"/>
      <c r="BT2" s="67" t="s">
        <v>16</v>
      </c>
      <c r="BU2" s="67"/>
      <c r="BV2" s="67"/>
      <c r="BW2" s="67"/>
      <c r="BX2" s="67"/>
      <c r="BY2" s="67"/>
      <c r="BZ2" s="29" t="s">
        <v>17</v>
      </c>
      <c r="CA2" s="114"/>
      <c r="CB2" s="114"/>
      <c r="CC2" s="114"/>
      <c r="CD2" s="114"/>
      <c r="CE2" s="118"/>
      <c r="CF2" s="119" t="s">
        <v>18</v>
      </c>
      <c r="CG2" s="120"/>
      <c r="CH2" s="120"/>
      <c r="CI2" s="120"/>
      <c r="CJ2" s="120"/>
      <c r="CK2" s="127"/>
      <c r="CL2" s="119" t="s">
        <v>19</v>
      </c>
      <c r="CM2" s="120"/>
      <c r="CN2" s="120"/>
      <c r="CO2" s="120"/>
      <c r="CP2" s="120"/>
      <c r="CQ2" s="128"/>
      <c r="CR2" s="128"/>
      <c r="CS2" s="128"/>
      <c r="CT2" s="140" t="s">
        <v>20</v>
      </c>
      <c r="CU2" s="141"/>
      <c r="CV2" s="142"/>
      <c r="CW2" s="79" t="s">
        <v>21</v>
      </c>
      <c r="CX2" s="30"/>
      <c r="CY2" s="31"/>
      <c r="CZ2" s="143" t="s">
        <v>22</v>
      </c>
      <c r="DA2" s="154"/>
      <c r="DB2" s="155"/>
      <c r="DC2" s="79" t="s">
        <v>23</v>
      </c>
      <c r="DD2" s="30"/>
      <c r="DE2" s="31"/>
    </row>
    <row r="3" s="1" customFormat="1" ht="38.25" spans="1:109">
      <c r="A3" s="2"/>
      <c r="B3" s="14"/>
      <c r="C3" s="14"/>
      <c r="D3" s="14"/>
      <c r="E3" s="17" t="s">
        <v>24</v>
      </c>
      <c r="F3" s="17" t="s">
        <v>25</v>
      </c>
      <c r="G3" s="17" t="s">
        <v>26</v>
      </c>
      <c r="H3" s="18" t="s">
        <v>24</v>
      </c>
      <c r="I3" s="18" t="s">
        <v>25</v>
      </c>
      <c r="J3" s="18" t="s">
        <v>26</v>
      </c>
      <c r="K3" s="18" t="s">
        <v>24</v>
      </c>
      <c r="L3" s="18" t="s">
        <v>25</v>
      </c>
      <c r="M3" s="18" t="s">
        <v>26</v>
      </c>
      <c r="N3" s="52" t="s">
        <v>24</v>
      </c>
      <c r="O3" s="18" t="s">
        <v>25</v>
      </c>
      <c r="P3" s="18" t="s">
        <v>26</v>
      </c>
      <c r="Q3" s="61" t="s">
        <v>27</v>
      </c>
      <c r="R3" s="61" t="s">
        <v>27</v>
      </c>
      <c r="S3" s="62" t="s">
        <v>28</v>
      </c>
      <c r="T3" s="62" t="s">
        <v>28</v>
      </c>
      <c r="U3" s="63" t="s">
        <v>29</v>
      </c>
      <c r="V3" s="63" t="s">
        <v>29</v>
      </c>
      <c r="W3" s="52" t="s">
        <v>24</v>
      </c>
      <c r="X3" s="18" t="s">
        <v>25</v>
      </c>
      <c r="Y3" s="69" t="s">
        <v>26</v>
      </c>
      <c r="Z3" s="70" t="s">
        <v>27</v>
      </c>
      <c r="AA3" s="70" t="s">
        <v>27</v>
      </c>
      <c r="AB3" s="71" t="s">
        <v>28</v>
      </c>
      <c r="AC3" s="71" t="s">
        <v>28</v>
      </c>
      <c r="AD3" s="72" t="s">
        <v>29</v>
      </c>
      <c r="AE3" s="72" t="s">
        <v>29</v>
      </c>
      <c r="AF3" s="73" t="s">
        <v>24</v>
      </c>
      <c r="AG3" s="17" t="s">
        <v>24</v>
      </c>
      <c r="AH3" s="17" t="s">
        <v>25</v>
      </c>
      <c r="AI3" s="17" t="s">
        <v>25</v>
      </c>
      <c r="AJ3" s="85" t="s">
        <v>26</v>
      </c>
      <c r="AK3" s="85" t="s">
        <v>26</v>
      </c>
      <c r="AL3" s="17" t="s">
        <v>24</v>
      </c>
      <c r="AM3" s="61" t="s">
        <v>27</v>
      </c>
      <c r="AN3" s="61" t="s">
        <v>27</v>
      </c>
      <c r="AO3" s="62" t="s">
        <v>28</v>
      </c>
      <c r="AP3" s="62" t="s">
        <v>28</v>
      </c>
      <c r="AQ3" s="63" t="s">
        <v>29</v>
      </c>
      <c r="AR3" s="63" t="s">
        <v>29</v>
      </c>
      <c r="AS3" s="17" t="s">
        <v>24</v>
      </c>
      <c r="AT3" s="17" t="s">
        <v>25</v>
      </c>
      <c r="AU3" s="17" t="s">
        <v>25</v>
      </c>
      <c r="AV3" s="85" t="s">
        <v>26</v>
      </c>
      <c r="AW3" s="85" t="s">
        <v>26</v>
      </c>
      <c r="AX3" s="17"/>
      <c r="AY3" s="17"/>
      <c r="AZ3" s="17"/>
      <c r="BA3" s="85"/>
      <c r="BB3" s="92"/>
      <c r="BC3" s="93" t="s">
        <v>27</v>
      </c>
      <c r="BD3" s="93" t="s">
        <v>27</v>
      </c>
      <c r="BE3" s="103" t="s">
        <v>28</v>
      </c>
      <c r="BF3" s="103" t="s">
        <v>28</v>
      </c>
      <c r="BG3" s="104" t="s">
        <v>29</v>
      </c>
      <c r="BH3" s="104" t="s">
        <v>29</v>
      </c>
      <c r="BI3" s="105" t="s">
        <v>27</v>
      </c>
      <c r="BJ3" s="105" t="s">
        <v>27</v>
      </c>
      <c r="BK3" s="106" t="s">
        <v>28</v>
      </c>
      <c r="BL3" s="106" t="s">
        <v>28</v>
      </c>
      <c r="BM3" s="109" t="s">
        <v>29</v>
      </c>
      <c r="BN3" s="109" t="s">
        <v>29</v>
      </c>
      <c r="BO3" s="110"/>
      <c r="BP3" s="110"/>
      <c r="BQ3" s="110"/>
      <c r="BR3" s="110"/>
      <c r="BS3" s="110"/>
      <c r="BT3" s="93" t="s">
        <v>27</v>
      </c>
      <c r="BU3" s="93" t="s">
        <v>27</v>
      </c>
      <c r="BV3" s="103" t="s">
        <v>28</v>
      </c>
      <c r="BW3" s="103" t="s">
        <v>28</v>
      </c>
      <c r="BX3" s="104" t="s">
        <v>29</v>
      </c>
      <c r="BY3" s="104" t="s">
        <v>29</v>
      </c>
      <c r="BZ3" s="115" t="s">
        <v>30</v>
      </c>
      <c r="CA3" s="116" t="s">
        <v>27</v>
      </c>
      <c r="CB3" s="117" t="s">
        <v>28</v>
      </c>
      <c r="CC3" s="116" t="s">
        <v>28</v>
      </c>
      <c r="CD3" s="116" t="s">
        <v>29</v>
      </c>
      <c r="CE3" s="121" t="s">
        <v>29</v>
      </c>
      <c r="CF3" s="122" t="s">
        <v>27</v>
      </c>
      <c r="CG3" s="122" t="s">
        <v>28</v>
      </c>
      <c r="CH3" s="123" t="s">
        <v>28</v>
      </c>
      <c r="CI3" s="123" t="s">
        <v>29</v>
      </c>
      <c r="CJ3" s="124" t="s">
        <v>29</v>
      </c>
      <c r="CL3" s="122" t="s">
        <v>27</v>
      </c>
      <c r="CM3" s="122" t="s">
        <v>28</v>
      </c>
      <c r="CN3" s="123" t="s">
        <v>28</v>
      </c>
      <c r="CO3" s="123" t="s">
        <v>29</v>
      </c>
      <c r="CP3" s="129" t="s">
        <v>29</v>
      </c>
      <c r="CQ3" s="23"/>
      <c r="CR3" s="23"/>
      <c r="CS3" s="23"/>
      <c r="CT3" s="144" t="s">
        <v>27</v>
      </c>
      <c r="CU3" s="144" t="s">
        <v>28</v>
      </c>
      <c r="CV3" s="145" t="s">
        <v>29</v>
      </c>
      <c r="CW3" s="122" t="s">
        <v>27</v>
      </c>
      <c r="CX3" s="122" t="s">
        <v>28</v>
      </c>
      <c r="CY3" s="123" t="s">
        <v>29</v>
      </c>
      <c r="CZ3" s="146" t="s">
        <v>27</v>
      </c>
      <c r="DA3" s="146" t="s">
        <v>28</v>
      </c>
      <c r="DB3" s="156" t="s">
        <v>29</v>
      </c>
      <c r="DC3" s="117" t="s">
        <v>27</v>
      </c>
      <c r="DD3" s="117" t="s">
        <v>28</v>
      </c>
      <c r="DE3" s="116" t="s">
        <v>29</v>
      </c>
    </row>
    <row r="4" spans="1:109">
      <c r="A4" s="19"/>
      <c r="B4" s="20" t="s">
        <v>31</v>
      </c>
      <c r="C4" s="20"/>
      <c r="D4" s="20"/>
      <c r="E4" s="20"/>
      <c r="F4" s="21"/>
      <c r="G4" s="21"/>
      <c r="H4" s="22"/>
      <c r="I4" s="53"/>
      <c r="J4" s="53"/>
      <c r="K4" s="53"/>
      <c r="L4" s="53"/>
      <c r="M4" s="53"/>
      <c r="N4" s="54"/>
      <c r="O4" s="53"/>
      <c r="P4" s="53"/>
      <c r="Q4" s="53"/>
      <c r="R4" s="53"/>
      <c r="S4" s="53"/>
      <c r="T4" s="53"/>
      <c r="U4" s="53"/>
      <c r="V4" s="53"/>
      <c r="W4" s="54"/>
      <c r="X4" s="53"/>
      <c r="Y4" s="53"/>
      <c r="Z4" s="33"/>
      <c r="AA4" s="33"/>
      <c r="AB4" s="33"/>
      <c r="AC4" s="33"/>
      <c r="AD4" s="33"/>
      <c r="AE4" s="33"/>
      <c r="AF4" s="74"/>
      <c r="AG4" s="74"/>
      <c r="AH4" s="74"/>
      <c r="AI4" s="74"/>
      <c r="AJ4" s="74"/>
      <c r="AK4" s="74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94"/>
      <c r="BC4" s="95"/>
      <c r="BD4" s="95"/>
      <c r="BE4" s="95"/>
      <c r="BF4" s="95"/>
      <c r="BG4" s="95"/>
      <c r="BH4" s="95"/>
      <c r="BI4" s="107"/>
      <c r="BJ4" s="107"/>
      <c r="BK4" s="107"/>
      <c r="BL4" s="107"/>
      <c r="BM4" s="107"/>
      <c r="BN4" s="107"/>
      <c r="BO4" s="111"/>
      <c r="BP4" s="111"/>
      <c r="BQ4" s="111"/>
      <c r="BR4" s="111"/>
      <c r="BS4" s="74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L4" s="107"/>
      <c r="CM4" s="107"/>
      <c r="CN4" s="107"/>
      <c r="CO4" s="107"/>
      <c r="CP4" s="130"/>
      <c r="CQ4" s="128"/>
      <c r="CR4" s="128"/>
      <c r="CS4" s="128"/>
      <c r="CT4" s="135"/>
      <c r="CU4" s="135"/>
      <c r="CV4" s="135"/>
      <c r="CW4" s="133"/>
      <c r="CX4" s="133"/>
      <c r="CY4" s="133"/>
      <c r="CZ4" s="133"/>
      <c r="DA4" s="133"/>
      <c r="DB4" s="133"/>
      <c r="DC4" s="133"/>
      <c r="DD4" s="133"/>
      <c r="DE4" s="133"/>
    </row>
    <row r="5" ht="25.5" spans="1:109">
      <c r="A5" s="23" t="s">
        <v>31</v>
      </c>
      <c r="B5" s="23" t="s">
        <v>32</v>
      </c>
      <c r="C5" s="23" t="s">
        <v>33</v>
      </c>
      <c r="D5" s="24" t="s">
        <v>34</v>
      </c>
      <c r="E5" s="25"/>
      <c r="F5" s="25"/>
      <c r="G5" s="25"/>
      <c r="H5" s="26"/>
      <c r="I5" s="26"/>
      <c r="J5" s="26"/>
      <c r="K5" s="26"/>
      <c r="L5" s="26"/>
      <c r="M5" s="26"/>
      <c r="N5" s="55"/>
      <c r="O5" s="55"/>
      <c r="P5" s="56"/>
      <c r="Q5" s="64">
        <f>N5*0.9</f>
        <v>0</v>
      </c>
      <c r="R5" s="64">
        <f>Q5*0.9</f>
        <v>0</v>
      </c>
      <c r="S5" s="64">
        <f>O5*0.9</f>
        <v>0</v>
      </c>
      <c r="T5" s="64">
        <f>S5*0.9</f>
        <v>0</v>
      </c>
      <c r="U5" s="64">
        <f>V5*0.9</f>
        <v>0</v>
      </c>
      <c r="V5" s="64">
        <f>P5*0.9</f>
        <v>0</v>
      </c>
      <c r="W5" s="55"/>
      <c r="X5" s="55"/>
      <c r="Y5" s="56"/>
      <c r="Z5" s="75">
        <f>W5*0.9</f>
        <v>0</v>
      </c>
      <c r="AA5" s="76">
        <f>Z5*0.9</f>
        <v>0</v>
      </c>
      <c r="AB5" s="76">
        <f>X5*0.9</f>
        <v>0</v>
      </c>
      <c r="AC5" s="76">
        <f>AB5*0.9</f>
        <v>0</v>
      </c>
      <c r="AD5" s="76">
        <f>AE5*0.9</f>
        <v>0</v>
      </c>
      <c r="AE5" s="75">
        <f>Y5*0.9</f>
        <v>0</v>
      </c>
      <c r="AF5" s="77"/>
      <c r="AG5" s="26"/>
      <c r="AH5" s="26"/>
      <c r="AI5" s="26"/>
      <c r="AJ5" s="26"/>
      <c r="AK5" s="26"/>
      <c r="AL5" s="26">
        <v>900</v>
      </c>
      <c r="AM5" s="87">
        <f>AF5*0.9</f>
        <v>0</v>
      </c>
      <c r="AN5" s="87">
        <f>AM5*0.9*0.9</f>
        <v>0</v>
      </c>
      <c r="AO5" s="87">
        <f>AG5*0.9</f>
        <v>0</v>
      </c>
      <c r="AP5" s="87">
        <f>AO5*0.9*0.9</f>
        <v>0</v>
      </c>
      <c r="AQ5" s="87">
        <f>AR5*0.9*0.9</f>
        <v>0</v>
      </c>
      <c r="AR5" s="87">
        <f>AI5*0.9</f>
        <v>0</v>
      </c>
      <c r="AS5" s="87">
        <f>AL5*1.05*0.7</f>
        <v>661.5</v>
      </c>
      <c r="AT5" s="26"/>
      <c r="AU5" s="87">
        <f>AT5*1.05*0.7</f>
        <v>0</v>
      </c>
      <c r="AV5" s="26"/>
      <c r="AW5" s="87">
        <f>AV5*1.05*0.7</f>
        <v>0</v>
      </c>
      <c r="AX5" s="96">
        <v>900</v>
      </c>
      <c r="AY5" s="26"/>
      <c r="AZ5" s="87"/>
      <c r="BA5" s="26"/>
      <c r="BB5" s="97"/>
      <c r="BC5" s="98">
        <f>AS5*0.9</f>
        <v>595.35</v>
      </c>
      <c r="BD5" s="99">
        <f>BC5*0.9*0.9</f>
        <v>482.2335</v>
      </c>
      <c r="BE5" s="99">
        <f>AU5*0.9</f>
        <v>0</v>
      </c>
      <c r="BF5" s="99">
        <f>BE5*0.9*0.9</f>
        <v>0</v>
      </c>
      <c r="BG5" s="99">
        <f>BH5*0.9*0.9</f>
        <v>0</v>
      </c>
      <c r="BH5" s="98">
        <f>AW5*0.9</f>
        <v>0</v>
      </c>
      <c r="BI5" s="26">
        <f>AX5*0.7*1.05</f>
        <v>661.5</v>
      </c>
      <c r="BJ5" s="26">
        <f>BI5*0.9*0.9*0.9</f>
        <v>482.2335</v>
      </c>
      <c r="BK5" s="26">
        <f>AY5*0.7*1.05</f>
        <v>0</v>
      </c>
      <c r="BL5" s="26">
        <f>BK5*0.9*0.9*0.9</f>
        <v>0</v>
      </c>
      <c r="BM5" s="26">
        <f>BN5*0.9*0.9*0.9</f>
        <v>0</v>
      </c>
      <c r="BN5" s="26">
        <f>AZ5*0.7*1.05</f>
        <v>0</v>
      </c>
      <c r="BO5" s="112"/>
      <c r="BP5" s="112"/>
      <c r="BQ5" s="112"/>
      <c r="BR5" s="112"/>
      <c r="BS5" s="112"/>
      <c r="BT5" s="98">
        <v>900</v>
      </c>
      <c r="BU5" s="99">
        <f>BT5*0.7*1.05*0.9*0.9</f>
        <v>535.815</v>
      </c>
      <c r="BV5" s="99"/>
      <c r="BW5" s="99">
        <f>BV5*0.7*1.05*0.9*0.9</f>
        <v>0</v>
      </c>
      <c r="BX5" s="99">
        <f>BY5*0.7*1.05*0.9*0.9</f>
        <v>0</v>
      </c>
      <c r="BY5" s="98"/>
      <c r="BZ5" s="55">
        <v>782.55</v>
      </c>
      <c r="CA5" s="43">
        <f>BZ5*0.7*1.05*0.9*0.9</f>
        <v>465.8911425</v>
      </c>
      <c r="CB5" s="55"/>
      <c r="CC5" s="43">
        <f>CB5*0.7*1.05*0.9*0.9</f>
        <v>0</v>
      </c>
      <c r="CD5" s="55"/>
      <c r="CE5" s="43">
        <f>CD5*0.7*1.05*0.9*0.9</f>
        <v>0</v>
      </c>
      <c r="CF5" s="125">
        <f>CL5*0.7*1.05*0.9</f>
        <v>595.35</v>
      </c>
      <c r="CG5" s="76"/>
      <c r="CH5" s="125">
        <f>CN5*1.05*0.7*0.9</f>
        <v>0</v>
      </c>
      <c r="CI5" s="76"/>
      <c r="CJ5" s="125">
        <f>CP5*0.7*1.05*0.9</f>
        <v>0</v>
      </c>
      <c r="CL5" s="125">
        <v>900</v>
      </c>
      <c r="CM5" s="76"/>
      <c r="CN5" s="125">
        <v>0</v>
      </c>
      <c r="CO5" s="76"/>
      <c r="CP5" s="131">
        <v>0</v>
      </c>
      <c r="CQ5" s="128">
        <v>900</v>
      </c>
      <c r="CR5" s="128"/>
      <c r="CS5" s="128"/>
      <c r="CT5" s="128">
        <f>CQ5*0.7*1.05</f>
        <v>661.5</v>
      </c>
      <c r="CU5" s="128">
        <f>CR5*0.7*1.05</f>
        <v>0</v>
      </c>
      <c r="CV5" s="147">
        <f>CS5*0.7*1.05</f>
        <v>0</v>
      </c>
      <c r="CW5" s="148">
        <v>945</v>
      </c>
      <c r="CX5" s="148">
        <v>0</v>
      </c>
      <c r="CY5" s="149">
        <v>0</v>
      </c>
      <c r="CZ5" s="150">
        <f>CW5*0.7</f>
        <v>661.5</v>
      </c>
      <c r="DA5" s="150">
        <v>0</v>
      </c>
      <c r="DB5" s="150">
        <v>0</v>
      </c>
      <c r="DC5" s="157">
        <v>0</v>
      </c>
      <c r="DD5" s="157">
        <v>0</v>
      </c>
      <c r="DE5" s="157">
        <v>0</v>
      </c>
    </row>
    <row r="6" ht="51" spans="1:109">
      <c r="A6" s="23" t="s">
        <v>31</v>
      </c>
      <c r="B6" s="23" t="s">
        <v>35</v>
      </c>
      <c r="C6" s="23" t="s">
        <v>36</v>
      </c>
      <c r="D6" s="24" t="s">
        <v>37</v>
      </c>
      <c r="E6" s="25"/>
      <c r="F6" s="25"/>
      <c r="G6" s="25"/>
      <c r="H6" s="26"/>
      <c r="I6" s="26"/>
      <c r="J6" s="26"/>
      <c r="K6" s="26"/>
      <c r="L6" s="26"/>
      <c r="M6" s="26"/>
      <c r="N6" s="55"/>
      <c r="O6" s="55"/>
      <c r="P6" s="56"/>
      <c r="Q6" s="64">
        <f>N6*0.9</f>
        <v>0</v>
      </c>
      <c r="R6" s="64">
        <f>Q6*0.9</f>
        <v>0</v>
      </c>
      <c r="S6" s="64">
        <f>O6*0.9</f>
        <v>0</v>
      </c>
      <c r="T6" s="64">
        <f>S6*0.9</f>
        <v>0</v>
      </c>
      <c r="U6" s="64">
        <f>V6*0.9</f>
        <v>0</v>
      </c>
      <c r="V6" s="64">
        <f>P6*0.9</f>
        <v>0</v>
      </c>
      <c r="W6" s="55"/>
      <c r="X6" s="55"/>
      <c r="Y6" s="56"/>
      <c r="Z6" s="75">
        <f>W6*0.9</f>
        <v>0</v>
      </c>
      <c r="AA6" s="76">
        <f>Z6*0.9</f>
        <v>0</v>
      </c>
      <c r="AB6" s="76">
        <f>X6*0.9</f>
        <v>0</v>
      </c>
      <c r="AC6" s="76">
        <f>AB6*0.9</f>
        <v>0</v>
      </c>
      <c r="AD6" s="76">
        <f>AE6*0.9</f>
        <v>0</v>
      </c>
      <c r="AE6" s="75">
        <f>Y6*0.9</f>
        <v>0</v>
      </c>
      <c r="AF6" s="77"/>
      <c r="AG6" s="26"/>
      <c r="AH6" s="26"/>
      <c r="AI6" s="26"/>
      <c r="AJ6" s="26"/>
      <c r="AK6" s="26"/>
      <c r="AL6" s="26">
        <v>900</v>
      </c>
      <c r="AM6" s="87">
        <f>AF6*0.9</f>
        <v>0</v>
      </c>
      <c r="AN6" s="87">
        <f>AM6*0.9*0.9</f>
        <v>0</v>
      </c>
      <c r="AO6" s="87">
        <f>AG6*0.9</f>
        <v>0</v>
      </c>
      <c r="AP6" s="87">
        <f>AO6*0.9*0.9</f>
        <v>0</v>
      </c>
      <c r="AQ6" s="87">
        <f>AR6*0.9*0.9</f>
        <v>0</v>
      </c>
      <c r="AR6" s="87">
        <f>AI6*0.9</f>
        <v>0</v>
      </c>
      <c r="AS6" s="87">
        <f>AL6*1.05*0.7</f>
        <v>661.5</v>
      </c>
      <c r="AT6" s="26"/>
      <c r="AU6" s="87">
        <f>AT6*1.05*0.7</f>
        <v>0</v>
      </c>
      <c r="AV6" s="26"/>
      <c r="AW6" s="87">
        <f>AV6*1.05*0.7</f>
        <v>0</v>
      </c>
      <c r="AX6" s="100">
        <v>900</v>
      </c>
      <c r="AY6" s="26"/>
      <c r="AZ6" s="87"/>
      <c r="BA6" s="26"/>
      <c r="BB6" s="97"/>
      <c r="BC6" s="98">
        <f>AS6*0.9</f>
        <v>595.35</v>
      </c>
      <c r="BD6" s="99">
        <f>BC6*0.9*0.9</f>
        <v>482.2335</v>
      </c>
      <c r="BE6" s="99">
        <f>AU6*0.9</f>
        <v>0</v>
      </c>
      <c r="BF6" s="99">
        <f>BE6*0.9*0.9</f>
        <v>0</v>
      </c>
      <c r="BG6" s="99">
        <f>BH6*0.9*0.9</f>
        <v>0</v>
      </c>
      <c r="BH6" s="98">
        <f>AW6*0.9</f>
        <v>0</v>
      </c>
      <c r="BI6" s="26">
        <f>AX6*0.7*1.05</f>
        <v>661.5</v>
      </c>
      <c r="BJ6" s="26">
        <f>BI6*0.9*0.9*0.9</f>
        <v>482.2335</v>
      </c>
      <c r="BK6" s="26">
        <f>AY6*0.7*1.05</f>
        <v>0</v>
      </c>
      <c r="BL6" s="26">
        <f>BK6*0.9*0.9*0.9</f>
        <v>0</v>
      </c>
      <c r="BM6" s="26">
        <f>BN6*0.9*0.9*0.9</f>
        <v>0</v>
      </c>
      <c r="BN6" s="26">
        <f>AZ6*0.7*1.05</f>
        <v>0</v>
      </c>
      <c r="BO6" s="112"/>
      <c r="BP6" s="112"/>
      <c r="BQ6" s="112"/>
      <c r="BR6" s="112"/>
      <c r="BS6" s="112"/>
      <c r="BT6" s="98"/>
      <c r="BU6" s="99">
        <f>BT6*0.7*1.05*0.9*0.9</f>
        <v>0</v>
      </c>
      <c r="BV6" s="99"/>
      <c r="BW6" s="99">
        <f>BV6*0.7*1.05*0.9*0.9</f>
        <v>0</v>
      </c>
      <c r="BX6" s="99">
        <f>BY6*0.7*1.05*0.9*0.9</f>
        <v>0</v>
      </c>
      <c r="BY6" s="98"/>
      <c r="BZ6" s="55">
        <v>782.55</v>
      </c>
      <c r="CA6" s="43">
        <f>BZ6*0.7*1.05*0.9*0.9</f>
        <v>465.8911425</v>
      </c>
      <c r="CB6" s="55"/>
      <c r="CC6" s="43">
        <f>CB6*0.7*1.05*0.9*0.9</f>
        <v>0</v>
      </c>
      <c r="CD6" s="55"/>
      <c r="CE6" s="43">
        <f>CD6*0.7*1.05*0.9*0.9</f>
        <v>0</v>
      </c>
      <c r="CF6" s="125">
        <f>CL6*0.7*1.05*0.9</f>
        <v>595.35</v>
      </c>
      <c r="CG6" s="76"/>
      <c r="CH6" s="125">
        <f>CN6*1.05*0.7*0.9</f>
        <v>0</v>
      </c>
      <c r="CI6" s="76"/>
      <c r="CJ6" s="125">
        <f>CP6*0.7*1.05*0.9</f>
        <v>0</v>
      </c>
      <c r="CL6" s="125">
        <v>900</v>
      </c>
      <c r="CM6" s="76"/>
      <c r="CN6" s="125">
        <v>0</v>
      </c>
      <c r="CO6" s="76"/>
      <c r="CP6" s="131">
        <v>0</v>
      </c>
      <c r="CQ6" s="128">
        <v>900</v>
      </c>
      <c r="CR6" s="128"/>
      <c r="CS6" s="128"/>
      <c r="CT6" s="128">
        <f>CQ6*0.7*1.05</f>
        <v>661.5</v>
      </c>
      <c r="CU6" s="128">
        <f>CR6*0.7*1.05</f>
        <v>0</v>
      </c>
      <c r="CV6" s="147">
        <f>CS6*0.7*1.05</f>
        <v>0</v>
      </c>
      <c r="CW6" s="148">
        <v>945</v>
      </c>
      <c r="CX6" s="148">
        <v>0</v>
      </c>
      <c r="CY6" s="149">
        <v>0</v>
      </c>
      <c r="CZ6" s="150">
        <f>CW6*0.7</f>
        <v>661.5</v>
      </c>
      <c r="DA6" s="150">
        <v>0</v>
      </c>
      <c r="DB6" s="150">
        <v>0</v>
      </c>
      <c r="DC6" s="157">
        <v>0</v>
      </c>
      <c r="DD6" s="157">
        <v>0</v>
      </c>
      <c r="DE6" s="157">
        <v>0</v>
      </c>
    </row>
    <row r="7" ht="25.5" spans="1:109">
      <c r="A7" s="23" t="s">
        <v>31</v>
      </c>
      <c r="B7" s="23" t="s">
        <v>38</v>
      </c>
      <c r="C7" s="23" t="s">
        <v>39</v>
      </c>
      <c r="D7" s="24" t="s">
        <v>40</v>
      </c>
      <c r="E7" s="25"/>
      <c r="F7" s="25"/>
      <c r="G7" s="25"/>
      <c r="H7" s="26"/>
      <c r="I7" s="26"/>
      <c r="J7" s="26"/>
      <c r="K7" s="26"/>
      <c r="L7" s="26"/>
      <c r="M7" s="26"/>
      <c r="N7" s="55"/>
      <c r="O7" s="55"/>
      <c r="P7" s="56"/>
      <c r="Q7" s="64">
        <f>N7*0.9</f>
        <v>0</v>
      </c>
      <c r="R7" s="64">
        <f>Q7*0.9</f>
        <v>0</v>
      </c>
      <c r="S7" s="64">
        <f>O7*0.9</f>
        <v>0</v>
      </c>
      <c r="T7" s="64">
        <f>S7*0.9</f>
        <v>0</v>
      </c>
      <c r="U7" s="64">
        <f>V7*0.9</f>
        <v>0</v>
      </c>
      <c r="V7" s="64">
        <f>P7*0.9</f>
        <v>0</v>
      </c>
      <c r="W7" s="55"/>
      <c r="X7" s="55"/>
      <c r="Y7" s="56"/>
      <c r="Z7" s="75">
        <f>W7*0.9</f>
        <v>0</v>
      </c>
      <c r="AA7" s="76">
        <f>Z7*0.9</f>
        <v>0</v>
      </c>
      <c r="AB7" s="76">
        <f>X7*0.9</f>
        <v>0</v>
      </c>
      <c r="AC7" s="76">
        <f>AB7*0.9</f>
        <v>0</v>
      </c>
      <c r="AD7" s="76">
        <f>AE7*0.9</f>
        <v>0</v>
      </c>
      <c r="AE7" s="75">
        <f>Y7*0.9</f>
        <v>0</v>
      </c>
      <c r="AF7" s="77"/>
      <c r="AG7" s="26"/>
      <c r="AH7" s="26"/>
      <c r="AI7" s="26"/>
      <c r="AJ7" s="26"/>
      <c r="AK7" s="26"/>
      <c r="AL7" s="26">
        <v>779.03</v>
      </c>
      <c r="AM7" s="87">
        <f>AF7*0.9</f>
        <v>0</v>
      </c>
      <c r="AN7" s="87">
        <f>AM7*0.9*0.9</f>
        <v>0</v>
      </c>
      <c r="AO7" s="87">
        <f>AG7*0.9</f>
        <v>0</v>
      </c>
      <c r="AP7" s="87">
        <f>AO7*0.9*0.9</f>
        <v>0</v>
      </c>
      <c r="AQ7" s="87">
        <f>AR7*0.9*0.9</f>
        <v>0</v>
      </c>
      <c r="AR7" s="87">
        <f>AI7*0.9</f>
        <v>0</v>
      </c>
      <c r="AS7" s="87">
        <f>AL7*1.05*0.7</f>
        <v>572.58705</v>
      </c>
      <c r="AT7" s="26"/>
      <c r="AU7" s="87"/>
      <c r="AV7" s="26"/>
      <c r="AW7" s="87"/>
      <c r="AX7" s="87">
        <v>779.0024</v>
      </c>
      <c r="AY7" s="26"/>
      <c r="AZ7" s="87"/>
      <c r="BA7" s="26"/>
      <c r="BB7" s="97"/>
      <c r="BC7" s="98">
        <f>AS7*0.9</f>
        <v>515.328345</v>
      </c>
      <c r="BD7" s="99">
        <f>BC7*0.9*0.9</f>
        <v>417.41595945</v>
      </c>
      <c r="BE7" s="99">
        <f>AU7*0.9</f>
        <v>0</v>
      </c>
      <c r="BF7" s="99">
        <f>BE7*0.9*0.9</f>
        <v>0</v>
      </c>
      <c r="BG7" s="99">
        <f>BH7*0.9*0.9</f>
        <v>0</v>
      </c>
      <c r="BH7" s="98">
        <f>AW7*0.9</f>
        <v>0</v>
      </c>
      <c r="BI7" s="26">
        <f>AX7*0.7*1.05</f>
        <v>572.566764</v>
      </c>
      <c r="BJ7" s="26">
        <f>BI7*0.9*0.9*0.9</f>
        <v>417.401170956</v>
      </c>
      <c r="BK7" s="26">
        <f>AY7*0.7*1.05</f>
        <v>0</v>
      </c>
      <c r="BL7" s="26">
        <f>BK7*0.9*0.9*0.9</f>
        <v>0</v>
      </c>
      <c r="BM7" s="26">
        <f>BN7*0.9*0.9*0.9</f>
        <v>0</v>
      </c>
      <c r="BN7" s="26">
        <f>AZ7*0.7*1.05</f>
        <v>0</v>
      </c>
      <c r="BO7" s="112"/>
      <c r="BP7" s="112"/>
      <c r="BQ7" s="112"/>
      <c r="BR7" s="112"/>
      <c r="BS7" s="112"/>
      <c r="BT7" s="98">
        <v>869.26</v>
      </c>
      <c r="BU7" s="99">
        <f>BT7*0.7*1.05*0.9*0.9</f>
        <v>517.513941</v>
      </c>
      <c r="BV7" s="99"/>
      <c r="BW7" s="99">
        <f>BV7*0.7*1.05*0.9*0.9</f>
        <v>0</v>
      </c>
      <c r="BX7" s="99">
        <f>BY7*0.7*1.05*0.9*0.9</f>
        <v>0</v>
      </c>
      <c r="BY7" s="98"/>
      <c r="BZ7" s="55">
        <v>827.9</v>
      </c>
      <c r="CA7" s="43">
        <f>BZ7*0.7*1.05*0.9*0.9</f>
        <v>492.890265</v>
      </c>
      <c r="CB7" s="55"/>
      <c r="CC7" s="43">
        <f>CB7*0.7*1.05*0.9*0.9</f>
        <v>0</v>
      </c>
      <c r="CD7" s="55"/>
      <c r="CE7" s="43">
        <f>CD7*0.7*1.05*0.9*0.9</f>
        <v>0</v>
      </c>
      <c r="CF7" s="125">
        <f>CL7*0.7*1.05*0.9</f>
        <v>547.65585</v>
      </c>
      <c r="CG7" s="76"/>
      <c r="CH7" s="125">
        <f>CN7*1.05*0.7*0.9</f>
        <v>0</v>
      </c>
      <c r="CI7" s="76"/>
      <c r="CJ7" s="125">
        <f>CP7*0.7*1.05*0.9</f>
        <v>0</v>
      </c>
      <c r="CL7" s="132">
        <v>827.9</v>
      </c>
      <c r="CM7" s="76"/>
      <c r="CN7" s="125"/>
      <c r="CO7" s="76"/>
      <c r="CP7" s="131"/>
      <c r="CQ7" s="128">
        <v>924.6</v>
      </c>
      <c r="CR7" s="128"/>
      <c r="CS7" s="128"/>
      <c r="CT7" s="128">
        <f>CQ7*0.7*1.05</f>
        <v>679.581</v>
      </c>
      <c r="CU7" s="128">
        <f>CR7*0.7*1.05</f>
        <v>0</v>
      </c>
      <c r="CV7" s="147">
        <f>CS7*0.7*1.05</f>
        <v>0</v>
      </c>
      <c r="CW7" s="148">
        <v>961.54</v>
      </c>
      <c r="CX7" s="148">
        <v>0</v>
      </c>
      <c r="CY7" s="149">
        <v>0</v>
      </c>
      <c r="CZ7" s="150">
        <f>CW7*0.7</f>
        <v>673.078</v>
      </c>
      <c r="DA7" s="150">
        <v>0</v>
      </c>
      <c r="DB7" s="150">
        <v>0</v>
      </c>
      <c r="DC7" s="157">
        <v>0</v>
      </c>
      <c r="DD7" s="157">
        <v>0</v>
      </c>
      <c r="DE7" s="157">
        <v>0</v>
      </c>
    </row>
    <row r="8" ht="25.5" spans="1:109">
      <c r="A8" s="23" t="s">
        <v>31</v>
      </c>
      <c r="B8" s="27" t="s">
        <v>41</v>
      </c>
      <c r="C8" s="27" t="s">
        <v>42</v>
      </c>
      <c r="D8" s="24" t="s">
        <v>43</v>
      </c>
      <c r="E8" s="25"/>
      <c r="F8" s="25"/>
      <c r="G8" s="25"/>
      <c r="H8" s="26"/>
      <c r="I8" s="26"/>
      <c r="J8" s="26"/>
      <c r="K8" s="26"/>
      <c r="L8" s="26"/>
      <c r="M8" s="26"/>
      <c r="N8" s="55"/>
      <c r="O8" s="55"/>
      <c r="P8" s="56"/>
      <c r="Q8" s="64"/>
      <c r="R8" s="64"/>
      <c r="S8" s="64"/>
      <c r="T8" s="64"/>
      <c r="U8" s="64"/>
      <c r="V8" s="64"/>
      <c r="W8" s="55"/>
      <c r="X8" s="55"/>
      <c r="Y8" s="56"/>
      <c r="Z8" s="75"/>
      <c r="AA8" s="76"/>
      <c r="AB8" s="76"/>
      <c r="AC8" s="76"/>
      <c r="AD8" s="76"/>
      <c r="AE8" s="75"/>
      <c r="AF8" s="77"/>
      <c r="AG8" s="26"/>
      <c r="AH8" s="26"/>
      <c r="AI8" s="26"/>
      <c r="AJ8" s="26"/>
      <c r="AK8" s="26"/>
      <c r="AL8" s="26"/>
      <c r="AM8" s="87"/>
      <c r="AN8" s="87"/>
      <c r="AO8" s="87"/>
      <c r="AP8" s="87"/>
      <c r="AQ8" s="87"/>
      <c r="AR8" s="87"/>
      <c r="AS8" s="87"/>
      <c r="AT8" s="26"/>
      <c r="AU8" s="87"/>
      <c r="AV8" s="26"/>
      <c r="AW8" s="87"/>
      <c r="AX8" s="87"/>
      <c r="AY8" s="26"/>
      <c r="AZ8" s="87"/>
      <c r="BA8" s="26"/>
      <c r="BB8" s="97"/>
      <c r="BC8" s="98"/>
      <c r="BD8" s="99"/>
      <c r="BE8" s="99"/>
      <c r="BF8" s="99"/>
      <c r="BG8" s="99"/>
      <c r="BH8" s="98"/>
      <c r="BI8" s="26"/>
      <c r="BJ8" s="26">
        <f>BI8*0.9*0.9*0.9</f>
        <v>0</v>
      </c>
      <c r="BK8" s="26"/>
      <c r="BL8" s="26">
        <f>BK8*0.9*0.9*0.9</f>
        <v>0</v>
      </c>
      <c r="BM8" s="26">
        <f>BN8*0.9*0.9*0.9</f>
        <v>0</v>
      </c>
      <c r="BN8" s="26"/>
      <c r="BO8" s="112"/>
      <c r="BP8" s="112"/>
      <c r="BQ8" s="112"/>
      <c r="BR8" s="112"/>
      <c r="BS8" s="112"/>
      <c r="BT8" s="98"/>
      <c r="BU8" s="99">
        <f>BT8*0.7*1.05*0.9*0.9</f>
        <v>0</v>
      </c>
      <c r="BV8" s="99"/>
      <c r="BW8" s="99">
        <f>BV8*0.7*1.05*0.9*0.9</f>
        <v>0</v>
      </c>
      <c r="BX8" s="99">
        <f>BY8*0.7*1.05*0.9*0.9</f>
        <v>0</v>
      </c>
      <c r="BY8" s="98"/>
      <c r="BZ8" s="55">
        <v>1236.7</v>
      </c>
      <c r="CA8" s="43">
        <f>BZ8*0.7*1.05*0.9*0.9</f>
        <v>736.269345</v>
      </c>
      <c r="CB8" s="55"/>
      <c r="CC8" s="43">
        <f>CB8*0.7*1.05*0.9*0.9</f>
        <v>0</v>
      </c>
      <c r="CD8" s="55"/>
      <c r="CE8" s="43">
        <f>CD8*0.7*1.05*0.9*0.9</f>
        <v>0</v>
      </c>
      <c r="CF8" s="125">
        <f>CL8*0.7*1.05*0.9</f>
        <v>992.67336</v>
      </c>
      <c r="CG8" s="76"/>
      <c r="CH8" s="125">
        <f>CN8*1.05*0.7*0.9</f>
        <v>0</v>
      </c>
      <c r="CI8" s="76"/>
      <c r="CJ8" s="125">
        <f>CP8*0.7*1.05*0.9</f>
        <v>0</v>
      </c>
      <c r="CL8" s="132">
        <v>1500.64</v>
      </c>
      <c r="CM8" s="76"/>
      <c r="CN8" s="125"/>
      <c r="CO8" s="76"/>
      <c r="CP8" s="131"/>
      <c r="CQ8" s="128">
        <v>1591.04</v>
      </c>
      <c r="CR8" s="128"/>
      <c r="CS8" s="128"/>
      <c r="CT8" s="128">
        <f>CQ8*0.7*1.05</f>
        <v>1169.4144</v>
      </c>
      <c r="CU8" s="128">
        <f>CR8*0.7*1.05</f>
        <v>0</v>
      </c>
      <c r="CV8" s="147">
        <f>CS8*0.7*1.05</f>
        <v>0</v>
      </c>
      <c r="CW8" s="82">
        <v>1169.41</v>
      </c>
      <c r="CX8" s="82">
        <v>0</v>
      </c>
      <c r="CY8" s="151">
        <v>0</v>
      </c>
      <c r="CZ8" s="150">
        <f>CW8*0.9</f>
        <v>1052.469</v>
      </c>
      <c r="DA8" s="150">
        <v>0</v>
      </c>
      <c r="DB8" s="150">
        <v>0</v>
      </c>
      <c r="DC8" s="157">
        <v>0</v>
      </c>
      <c r="DD8" s="157">
        <v>0</v>
      </c>
      <c r="DE8" s="157">
        <v>0</v>
      </c>
    </row>
    <row r="9" spans="1:109">
      <c r="A9" s="28"/>
      <c r="B9" s="29" t="s">
        <v>44</v>
      </c>
      <c r="C9" s="30"/>
      <c r="D9" s="31"/>
      <c r="E9" s="32" t="s">
        <v>24</v>
      </c>
      <c r="F9" s="32" t="s">
        <v>25</v>
      </c>
      <c r="G9" s="32" t="s">
        <v>26</v>
      </c>
      <c r="H9" s="33" t="s">
        <v>24</v>
      </c>
      <c r="I9" s="33" t="s">
        <v>25</v>
      </c>
      <c r="J9" s="33" t="s">
        <v>26</v>
      </c>
      <c r="K9" s="33" t="s">
        <v>24</v>
      </c>
      <c r="L9" s="33" t="s">
        <v>25</v>
      </c>
      <c r="M9" s="33" t="s">
        <v>26</v>
      </c>
      <c r="N9" s="20" t="s">
        <v>24</v>
      </c>
      <c r="O9" s="57" t="s">
        <v>25</v>
      </c>
      <c r="P9" s="22" t="s">
        <v>26</v>
      </c>
      <c r="Q9" s="65"/>
      <c r="R9" s="65"/>
      <c r="S9" s="65"/>
      <c r="T9" s="65"/>
      <c r="U9" s="65"/>
      <c r="V9" s="65"/>
      <c r="W9" s="32"/>
      <c r="X9" s="33"/>
      <c r="Y9" s="78"/>
      <c r="Z9" s="32"/>
      <c r="AA9" s="32"/>
      <c r="AB9" s="32"/>
      <c r="AC9" s="32"/>
      <c r="AD9" s="32"/>
      <c r="AE9" s="32"/>
      <c r="AF9" s="79"/>
      <c r="AG9" s="88"/>
      <c r="AH9" s="88"/>
      <c r="AI9" s="88"/>
      <c r="AJ9" s="89"/>
      <c r="AK9" s="89"/>
      <c r="AL9" s="88"/>
      <c r="AM9" s="90"/>
      <c r="AN9" s="90">
        <f>AM9*0.9*0.9</f>
        <v>0</v>
      </c>
      <c r="AO9" s="90"/>
      <c r="AP9" s="90">
        <f>AO9*0.9*0.9</f>
        <v>0</v>
      </c>
      <c r="AQ9" s="90">
        <f>AR9*0.9*0.9</f>
        <v>0</v>
      </c>
      <c r="AR9" s="90"/>
      <c r="AS9" s="88"/>
      <c r="AT9" s="88"/>
      <c r="AU9" s="88"/>
      <c r="AV9" s="89"/>
      <c r="AW9" s="89"/>
      <c r="AX9" s="88"/>
      <c r="AY9" s="88"/>
      <c r="AZ9" s="88"/>
      <c r="BA9" s="89"/>
      <c r="BB9" s="101"/>
      <c r="BC9" s="33"/>
      <c r="BD9" s="33">
        <f>BC9*0.9*0.9</f>
        <v>0</v>
      </c>
      <c r="BE9" s="33"/>
      <c r="BF9" s="33">
        <f>BE9*0.9*0.9</f>
        <v>0</v>
      </c>
      <c r="BG9" s="33">
        <f>BH9*0.9*0.9</f>
        <v>0</v>
      </c>
      <c r="BH9" s="33"/>
      <c r="BI9" s="33"/>
      <c r="BJ9" s="33"/>
      <c r="BK9" s="33"/>
      <c r="BL9" s="33"/>
      <c r="BM9" s="33"/>
      <c r="BN9" s="33"/>
      <c r="BO9" s="113"/>
      <c r="BP9" s="113"/>
      <c r="BQ9" s="113"/>
      <c r="BR9" s="113"/>
      <c r="BS9" s="113"/>
      <c r="BT9" s="33"/>
      <c r="BU9" s="33"/>
      <c r="BV9" s="33"/>
      <c r="BW9" s="33"/>
      <c r="BX9" s="33"/>
      <c r="BY9" s="33"/>
      <c r="BZ9" s="32"/>
      <c r="CA9" s="28"/>
      <c r="CB9" s="32"/>
      <c r="CC9" s="28"/>
      <c r="CD9" s="32"/>
      <c r="CE9" s="28"/>
      <c r="CF9" s="28"/>
      <c r="CG9" s="32"/>
      <c r="CH9" s="28"/>
      <c r="CI9" s="32"/>
      <c r="CJ9" s="28"/>
      <c r="CK9" s="133"/>
      <c r="CL9" s="28"/>
      <c r="CM9" s="32"/>
      <c r="CN9" s="28"/>
      <c r="CO9" s="32"/>
      <c r="CP9" s="134"/>
      <c r="CQ9" s="135"/>
      <c r="CR9" s="135"/>
      <c r="CS9" s="135"/>
      <c r="CT9" s="135"/>
      <c r="CU9" s="135"/>
      <c r="CV9" s="152"/>
      <c r="CW9" s="148"/>
      <c r="CX9" s="148"/>
      <c r="CY9" s="148"/>
      <c r="CZ9" s="153"/>
      <c r="DA9" s="153"/>
      <c r="DB9" s="153"/>
      <c r="DC9" s="153"/>
      <c r="DD9" s="153"/>
      <c r="DE9" s="153"/>
    </row>
    <row r="10" ht="25.5" spans="1:109">
      <c r="A10" s="23" t="s">
        <v>44</v>
      </c>
      <c r="B10" s="23" t="s">
        <v>45</v>
      </c>
      <c r="C10" s="34" t="s">
        <v>46</v>
      </c>
      <c r="D10" s="34" t="s">
        <v>47</v>
      </c>
      <c r="E10" s="25"/>
      <c r="F10" s="25"/>
      <c r="G10" s="25"/>
      <c r="H10" s="26"/>
      <c r="I10" s="26"/>
      <c r="J10" s="26"/>
      <c r="K10" s="26"/>
      <c r="L10" s="26"/>
      <c r="M10" s="26"/>
      <c r="N10" s="55"/>
      <c r="O10" s="55"/>
      <c r="P10" s="56"/>
      <c r="Q10" s="64">
        <f>N10*0.9</f>
        <v>0</v>
      </c>
      <c r="R10" s="64">
        <f>Q10*0.9</f>
        <v>0</v>
      </c>
      <c r="S10" s="64">
        <f>O10*0.9</f>
        <v>0</v>
      </c>
      <c r="T10" s="64">
        <f>S10*0.9</f>
        <v>0</v>
      </c>
      <c r="U10" s="64">
        <f>V10*0.9</f>
        <v>0</v>
      </c>
      <c r="V10" s="64">
        <f>P10*0.9</f>
        <v>0</v>
      </c>
      <c r="W10" s="55"/>
      <c r="X10" s="55"/>
      <c r="Y10" s="56"/>
      <c r="Z10" s="75">
        <f>W10*0.9</f>
        <v>0</v>
      </c>
      <c r="AA10" s="76">
        <f>Z10*0.9</f>
        <v>0</v>
      </c>
      <c r="AB10" s="76">
        <f>X10*0.9</f>
        <v>0</v>
      </c>
      <c r="AC10" s="76">
        <f>AB10*0.9</f>
        <v>0</v>
      </c>
      <c r="AD10" s="76">
        <f>AE10*0.9</f>
        <v>0</v>
      </c>
      <c r="AE10" s="75">
        <f>Y10*0.9</f>
        <v>0</v>
      </c>
      <c r="AF10" s="77"/>
      <c r="AG10" s="26"/>
      <c r="AH10" s="26"/>
      <c r="AI10" s="26"/>
      <c r="AJ10" s="26"/>
      <c r="AK10" s="26"/>
      <c r="AL10" s="26"/>
      <c r="AM10" s="87">
        <f>AF10*0.9</f>
        <v>0</v>
      </c>
      <c r="AN10" s="87">
        <f>AM10*0.9*0.9</f>
        <v>0</v>
      </c>
      <c r="AO10" s="87">
        <f>AG10*0.9</f>
        <v>0</v>
      </c>
      <c r="AP10" s="87">
        <f>AO10*0.9*0.9</f>
        <v>0</v>
      </c>
      <c r="AQ10" s="87">
        <f>AR10*0.9*0.9</f>
        <v>0</v>
      </c>
      <c r="AR10" s="87">
        <f>AI10*0.9</f>
        <v>0</v>
      </c>
      <c r="AS10" s="87"/>
      <c r="AT10" s="26"/>
      <c r="AU10" s="87"/>
      <c r="AV10" s="26"/>
      <c r="AW10" s="87"/>
      <c r="AX10" s="87">
        <v>872.5024</v>
      </c>
      <c r="AY10" s="26"/>
      <c r="AZ10" s="87"/>
      <c r="BA10" s="26"/>
      <c r="BB10" s="97"/>
      <c r="BC10" s="98">
        <f>AS10*0.9</f>
        <v>0</v>
      </c>
      <c r="BD10" s="99">
        <f>BC10*0.9*0.9</f>
        <v>0</v>
      </c>
      <c r="BE10" s="99">
        <f>AU10*0.9</f>
        <v>0</v>
      </c>
      <c r="BF10" s="99">
        <f>BE10*0.9*0.9</f>
        <v>0</v>
      </c>
      <c r="BG10" s="99">
        <f>BH10*0.9*0.9</f>
        <v>0</v>
      </c>
      <c r="BH10" s="98">
        <f>AW10*0.9</f>
        <v>0</v>
      </c>
      <c r="BI10" s="26">
        <f>AX10*0.7*1.05</f>
        <v>641.289264</v>
      </c>
      <c r="BJ10" s="26">
        <f>BI10*0.9*0.9*0.9</f>
        <v>467.499873456</v>
      </c>
      <c r="BK10" s="26"/>
      <c r="BL10" s="26">
        <f>BK10*0.9*0.9*0.9</f>
        <v>0</v>
      </c>
      <c r="BM10" s="26">
        <f>BN10*0.9*0.9*0.9</f>
        <v>0</v>
      </c>
      <c r="BN10" s="26"/>
      <c r="BO10" s="112"/>
      <c r="BP10" s="112"/>
      <c r="BQ10" s="112"/>
      <c r="BR10" s="112"/>
      <c r="BS10" s="112"/>
      <c r="BT10" s="98">
        <v>963.34</v>
      </c>
      <c r="BU10" s="99">
        <f>BT10*0.7*1.05*0.9*0.9</f>
        <v>573.524469</v>
      </c>
      <c r="BV10" s="99"/>
      <c r="BW10" s="99">
        <f>BV10*0.7*1.05*0.9*0.9</f>
        <v>0</v>
      </c>
      <c r="BX10" s="99">
        <f>BY10*0.7*1.05*0.9*0.9</f>
        <v>0</v>
      </c>
      <c r="BY10" s="98"/>
      <c r="BZ10" s="55">
        <v>917.15</v>
      </c>
      <c r="CA10" s="43">
        <f>BZ10*0.7*1.05*0.9*0.9</f>
        <v>546.0252525</v>
      </c>
      <c r="CB10" s="55"/>
      <c r="CC10" s="43">
        <f>CB10*0.7*1.05*0.9*0.9</f>
        <v>0</v>
      </c>
      <c r="CD10" s="55"/>
      <c r="CE10" s="43">
        <f>CD10*0.7*1.05*0.9*0.9</f>
        <v>0</v>
      </c>
      <c r="CF10" s="125">
        <f>CL10*0.7*1.05*0.9</f>
        <v>606.694725</v>
      </c>
      <c r="CG10" s="76"/>
      <c r="CH10" s="125">
        <f>CN10*1.05*0.7*0.9</f>
        <v>0</v>
      </c>
      <c r="CI10" s="76"/>
      <c r="CJ10" s="125">
        <f>CP10*0.7*1.05*0.9</f>
        <v>0</v>
      </c>
      <c r="CL10" s="132">
        <v>917.15</v>
      </c>
      <c r="CM10" s="76"/>
      <c r="CN10" s="125"/>
      <c r="CO10" s="76"/>
      <c r="CP10" s="131"/>
      <c r="CQ10" s="128">
        <v>1025.8</v>
      </c>
      <c r="CR10" s="128"/>
      <c r="CS10" s="128"/>
      <c r="CT10" s="128">
        <f>CQ10*0.7*1.05</f>
        <v>753.963</v>
      </c>
      <c r="CU10" s="128">
        <f>CR10*0.7*1.05</f>
        <v>0</v>
      </c>
      <c r="CV10" s="147">
        <f>CS10*0.7*1.05</f>
        <v>0</v>
      </c>
      <c r="CW10" s="148">
        <v>1066.53</v>
      </c>
      <c r="CX10" s="148">
        <v>0</v>
      </c>
      <c r="CY10" s="148">
        <v>0</v>
      </c>
      <c r="CZ10" s="150">
        <f>CW10*0.7</f>
        <v>746.571</v>
      </c>
      <c r="DA10" s="150">
        <v>0</v>
      </c>
      <c r="DB10" s="150">
        <v>0</v>
      </c>
      <c r="DC10" s="157">
        <f>CZ10*0.9</f>
        <v>671.9139</v>
      </c>
      <c r="DD10" s="157">
        <v>0</v>
      </c>
      <c r="DE10" s="157">
        <v>0</v>
      </c>
    </row>
    <row r="11" ht="25.5" spans="1:109">
      <c r="A11" s="23" t="s">
        <v>44</v>
      </c>
      <c r="B11" s="23" t="s">
        <v>48</v>
      </c>
      <c r="C11" s="34" t="s">
        <v>49</v>
      </c>
      <c r="D11" s="35" t="s">
        <v>50</v>
      </c>
      <c r="E11" s="25"/>
      <c r="F11" s="25"/>
      <c r="G11" s="25"/>
      <c r="H11" s="26"/>
      <c r="I11" s="26"/>
      <c r="J11" s="26"/>
      <c r="K11" s="58"/>
      <c r="L11" s="26"/>
      <c r="M11" s="26"/>
      <c r="N11" s="55"/>
      <c r="O11" s="55"/>
      <c r="P11" s="56"/>
      <c r="Q11" s="64">
        <f>N11*0.9</f>
        <v>0</v>
      </c>
      <c r="R11" s="64">
        <f>Q11*0.9</f>
        <v>0</v>
      </c>
      <c r="S11" s="64">
        <f>O11*0.9</f>
        <v>0</v>
      </c>
      <c r="T11" s="64">
        <f>S11*0.9</f>
        <v>0</v>
      </c>
      <c r="U11" s="64">
        <f>V11*0.9</f>
        <v>0</v>
      </c>
      <c r="V11" s="64">
        <f>P11*0.9</f>
        <v>0</v>
      </c>
      <c r="W11" s="55"/>
      <c r="X11" s="55"/>
      <c r="Y11" s="56"/>
      <c r="Z11" s="75">
        <f>W11*0.9</f>
        <v>0</v>
      </c>
      <c r="AA11" s="76">
        <f>Z11*0.9</f>
        <v>0</v>
      </c>
      <c r="AB11" s="76">
        <f>X11*0.9</f>
        <v>0</v>
      </c>
      <c r="AC11" s="76">
        <f>AB11*0.9</f>
        <v>0</v>
      </c>
      <c r="AD11" s="76">
        <f>AE11*0.9</f>
        <v>0</v>
      </c>
      <c r="AE11" s="75">
        <f>Y11*0.9</f>
        <v>0</v>
      </c>
      <c r="AF11" s="77"/>
      <c r="AG11" s="26"/>
      <c r="AH11" s="26"/>
      <c r="AI11" s="26"/>
      <c r="AJ11" s="26"/>
      <c r="AK11" s="26"/>
      <c r="AL11" s="58"/>
      <c r="AM11" s="87">
        <f>AF11*0.9</f>
        <v>0</v>
      </c>
      <c r="AN11" s="87">
        <f>AM11*0.9*0.9</f>
        <v>0</v>
      </c>
      <c r="AO11" s="87">
        <f>AG11*0.9</f>
        <v>0</v>
      </c>
      <c r="AP11" s="87">
        <f>AO11*0.9*0.9</f>
        <v>0</v>
      </c>
      <c r="AQ11" s="87">
        <f>AR11*0.9*0.9</f>
        <v>0</v>
      </c>
      <c r="AR11" s="87">
        <f>AI11*0.9</f>
        <v>0</v>
      </c>
      <c r="AS11" s="87"/>
      <c r="AT11" s="26"/>
      <c r="AU11" s="87"/>
      <c r="AV11" s="26"/>
      <c r="AW11" s="87"/>
      <c r="AX11" s="87">
        <v>1054.5</v>
      </c>
      <c r="AY11" s="26"/>
      <c r="AZ11" s="87"/>
      <c r="BA11" s="26"/>
      <c r="BB11" s="97"/>
      <c r="BC11" s="98">
        <f>AS11*0.9</f>
        <v>0</v>
      </c>
      <c r="BD11" s="99">
        <f>BC11*0.9*0.9</f>
        <v>0</v>
      </c>
      <c r="BE11" s="99">
        <f>AU11*0.9</f>
        <v>0</v>
      </c>
      <c r="BF11" s="99">
        <f>BE11*0.9*0.9</f>
        <v>0</v>
      </c>
      <c r="BG11" s="99">
        <f>BH11*0.9*0.9</f>
        <v>0</v>
      </c>
      <c r="BH11" s="98">
        <f>AW11*0.9</f>
        <v>0</v>
      </c>
      <c r="BI11" s="26">
        <f>AX11*0.7*1.05</f>
        <v>775.0575</v>
      </c>
      <c r="BJ11" s="26">
        <f>BI11*0.9*0.9*0.9</f>
        <v>565.0169175</v>
      </c>
      <c r="BK11" s="26"/>
      <c r="BL11" s="26">
        <f>BK11*0.9*0.9*0.9</f>
        <v>0</v>
      </c>
      <c r="BM11" s="26">
        <f>BN11*0.9*0.9*0.9</f>
        <v>0</v>
      </c>
      <c r="BN11" s="26"/>
      <c r="BO11" s="112"/>
      <c r="BP11" s="112"/>
      <c r="BQ11" s="112"/>
      <c r="BR11" s="112"/>
      <c r="BS11" s="112"/>
      <c r="BT11" s="98">
        <v>1110</v>
      </c>
      <c r="BU11" s="99">
        <f>BT11*0.7*1.05*0.9*0.9</f>
        <v>660.8385</v>
      </c>
      <c r="BV11" s="99"/>
      <c r="BW11" s="99">
        <f>BV11*0.7*1.05*0.9*0.9</f>
        <v>0</v>
      </c>
      <c r="BX11" s="99">
        <f>BY11*0.7*1.05*0.9*0.9</f>
        <v>0</v>
      </c>
      <c r="BY11" s="98"/>
      <c r="BZ11" s="55">
        <v>782.55</v>
      </c>
      <c r="CA11" s="43">
        <f>BZ11*0.7*1.05*0.9*0.9</f>
        <v>465.8911425</v>
      </c>
      <c r="CB11" s="55"/>
      <c r="CC11" s="43">
        <f>CB11*0.7*1.05*0.9*0.9</f>
        <v>0</v>
      </c>
      <c r="CD11" s="55"/>
      <c r="CE11" s="43">
        <f>CD11*0.7*1.05*0.9*0.9</f>
        <v>0</v>
      </c>
      <c r="CF11" s="125">
        <f>CL11*0.7*1.05*0.9</f>
        <v>734.265</v>
      </c>
      <c r="CG11" s="76"/>
      <c r="CH11" s="125">
        <f>CN11*1.05*0.7*0.9</f>
        <v>0</v>
      </c>
      <c r="CI11" s="76"/>
      <c r="CJ11" s="125">
        <f>CP11*0.7*1.05*0.9</f>
        <v>0</v>
      </c>
      <c r="CL11" s="125">
        <v>1110</v>
      </c>
      <c r="CM11" s="76"/>
      <c r="CN11" s="125">
        <v>0</v>
      </c>
      <c r="CO11" s="76"/>
      <c r="CP11" s="131">
        <v>0</v>
      </c>
      <c r="CQ11" s="128">
        <v>1110</v>
      </c>
      <c r="CR11" s="128"/>
      <c r="CS11" s="128"/>
      <c r="CT11" s="128">
        <f>CQ11*0.7*1.05</f>
        <v>815.85</v>
      </c>
      <c r="CU11" s="128">
        <f>CR11*0.7*1.05</f>
        <v>0</v>
      </c>
      <c r="CV11" s="147">
        <f>CS11*0.7*1.05</f>
        <v>0</v>
      </c>
      <c r="CW11" s="148">
        <v>1165.5</v>
      </c>
      <c r="CX11" s="148">
        <v>0</v>
      </c>
      <c r="CY11" s="148">
        <v>0</v>
      </c>
      <c r="CZ11" s="150">
        <f>CW11*0.7</f>
        <v>815.85</v>
      </c>
      <c r="DA11" s="150">
        <v>0</v>
      </c>
      <c r="DB11" s="150">
        <v>0</v>
      </c>
      <c r="DC11" s="157">
        <f>CZ11*0.9</f>
        <v>734.265</v>
      </c>
      <c r="DD11" s="157">
        <v>0</v>
      </c>
      <c r="DE11" s="157">
        <v>0</v>
      </c>
    </row>
    <row r="12" ht="38.25" spans="1:109">
      <c r="A12" s="23" t="s">
        <v>44</v>
      </c>
      <c r="B12" s="36" t="s">
        <v>51</v>
      </c>
      <c r="C12" s="37" t="s">
        <v>52</v>
      </c>
      <c r="D12" s="35" t="s">
        <v>53</v>
      </c>
      <c r="E12" s="25"/>
      <c r="F12" s="25"/>
      <c r="G12" s="25"/>
      <c r="H12" s="26"/>
      <c r="I12" s="26"/>
      <c r="J12" s="26"/>
      <c r="K12" s="26"/>
      <c r="L12" s="26"/>
      <c r="M12" s="26"/>
      <c r="N12" s="55"/>
      <c r="O12" s="55"/>
      <c r="P12" s="56"/>
      <c r="Q12" s="64">
        <f>N12*0.9</f>
        <v>0</v>
      </c>
      <c r="R12" s="64">
        <f>Q12*0.9</f>
        <v>0</v>
      </c>
      <c r="S12" s="64">
        <f>O12*0.9</f>
        <v>0</v>
      </c>
      <c r="T12" s="64">
        <f>S12*0.9</f>
        <v>0</v>
      </c>
      <c r="U12" s="64">
        <f>V12*0.9</f>
        <v>0</v>
      </c>
      <c r="V12" s="64">
        <f>P12*0.9</f>
        <v>0</v>
      </c>
      <c r="W12" s="55"/>
      <c r="X12" s="55"/>
      <c r="Y12" s="56"/>
      <c r="Z12" s="75">
        <f>W12*0.9</f>
        <v>0</v>
      </c>
      <c r="AA12" s="76">
        <f>Z12*0.9</f>
        <v>0</v>
      </c>
      <c r="AB12" s="76">
        <f>X12*0.9</f>
        <v>0</v>
      </c>
      <c r="AC12" s="76">
        <f>AB12*0.9</f>
        <v>0</v>
      </c>
      <c r="AD12" s="76">
        <f>AE12*0.9</f>
        <v>0</v>
      </c>
      <c r="AE12" s="75">
        <f>Y12*0.9</f>
        <v>0</v>
      </c>
      <c r="AF12" s="77"/>
      <c r="AG12" s="26"/>
      <c r="AH12" s="26"/>
      <c r="AI12" s="26"/>
      <c r="AJ12" s="26"/>
      <c r="AK12" s="26"/>
      <c r="AL12" s="58"/>
      <c r="AM12" s="87">
        <f>AF12*0.9</f>
        <v>0</v>
      </c>
      <c r="AN12" s="87">
        <f>AM12*0.9*0.9</f>
        <v>0</v>
      </c>
      <c r="AO12" s="87">
        <f>AG12*0.9</f>
        <v>0</v>
      </c>
      <c r="AP12" s="87">
        <f>AO12*0.9*0.9</f>
        <v>0</v>
      </c>
      <c r="AQ12" s="87">
        <f>AR12*0.9*0.9</f>
        <v>0</v>
      </c>
      <c r="AR12" s="87">
        <f>AI12*0.9</f>
        <v>0</v>
      </c>
      <c r="AS12" s="87"/>
      <c r="AT12" s="26"/>
      <c r="AU12" s="87"/>
      <c r="AV12" s="26"/>
      <c r="AW12" s="87"/>
      <c r="AX12" s="87">
        <v>900</v>
      </c>
      <c r="AY12" s="26"/>
      <c r="AZ12" s="87"/>
      <c r="BA12" s="26"/>
      <c r="BB12" s="97"/>
      <c r="BC12" s="98">
        <f>AS12*0.9</f>
        <v>0</v>
      </c>
      <c r="BD12" s="99">
        <f>BC12*0.9*0.9</f>
        <v>0</v>
      </c>
      <c r="BE12" s="99">
        <f>AU12*0.9</f>
        <v>0</v>
      </c>
      <c r="BF12" s="99">
        <f>BE12*0.9*0.9</f>
        <v>0</v>
      </c>
      <c r="BG12" s="99">
        <f>BH12*0.9*0.9</f>
        <v>0</v>
      </c>
      <c r="BH12" s="98">
        <f>AW12*0.9</f>
        <v>0</v>
      </c>
      <c r="BI12" s="26">
        <f>AX12*0.7*1.05</f>
        <v>661.5</v>
      </c>
      <c r="BJ12" s="26">
        <f>BI12*0.9*0.9*0.9</f>
        <v>482.2335</v>
      </c>
      <c r="BK12" s="26"/>
      <c r="BL12" s="26">
        <f>BK12*0.9*0.9*0.9</f>
        <v>0</v>
      </c>
      <c r="BM12" s="26">
        <f>BN12*0.9*0.9*0.9</f>
        <v>0</v>
      </c>
      <c r="BN12" s="26"/>
      <c r="BO12" s="112"/>
      <c r="BP12" s="112"/>
      <c r="BQ12" s="112"/>
      <c r="BR12" s="112"/>
      <c r="BS12" s="112"/>
      <c r="BT12" s="98">
        <v>1110</v>
      </c>
      <c r="BU12" s="99">
        <f>BT12*0.7*1.05*0.9*0.9</f>
        <v>660.8385</v>
      </c>
      <c r="BV12" s="99"/>
      <c r="BW12" s="99">
        <f>BV12*0.7*1.05*0.9*0.9</f>
        <v>0</v>
      </c>
      <c r="BX12" s="99">
        <f>BY12*0.7*1.05*0.9*0.9</f>
        <v>0</v>
      </c>
      <c r="BY12" s="98"/>
      <c r="BZ12" s="55">
        <v>782.55</v>
      </c>
      <c r="CA12" s="43">
        <f>BZ12*0.7*1.05*0.9*0.9</f>
        <v>465.8911425</v>
      </c>
      <c r="CB12" s="55"/>
      <c r="CC12" s="43">
        <f>CB12*0.7*1.05*0.9*0.9</f>
        <v>0</v>
      </c>
      <c r="CD12" s="55"/>
      <c r="CE12" s="43">
        <f>CD12*0.7*1.05*0.9*0.9</f>
        <v>0</v>
      </c>
      <c r="CF12" s="125">
        <f>CL12*0.7*1.05*0.9</f>
        <v>734.265</v>
      </c>
      <c r="CG12" s="76"/>
      <c r="CH12" s="125">
        <f>CN12*1.05*0.7*0.9</f>
        <v>0</v>
      </c>
      <c r="CI12" s="76"/>
      <c r="CJ12" s="125">
        <f>CP12*0.7*1.05*0.9</f>
        <v>0</v>
      </c>
      <c r="CL12" s="125">
        <v>1110</v>
      </c>
      <c r="CM12" s="76"/>
      <c r="CN12" s="125">
        <v>0</v>
      </c>
      <c r="CO12" s="76"/>
      <c r="CP12" s="131">
        <v>0</v>
      </c>
      <c r="CQ12" s="128">
        <v>1110</v>
      </c>
      <c r="CR12" s="128"/>
      <c r="CS12" s="128"/>
      <c r="CT12" s="128">
        <f>CQ12*0.7*1.05</f>
        <v>815.85</v>
      </c>
      <c r="CU12" s="128">
        <f>CR12*0.7*1.05</f>
        <v>0</v>
      </c>
      <c r="CV12" s="147">
        <f>CS12*0.7*1.05</f>
        <v>0</v>
      </c>
      <c r="CW12" s="148">
        <v>1165.5</v>
      </c>
      <c r="CX12" s="148">
        <v>0</v>
      </c>
      <c r="CY12" s="148">
        <v>0</v>
      </c>
      <c r="CZ12" s="150">
        <f>CW12*0.7</f>
        <v>815.85</v>
      </c>
      <c r="DA12" s="150">
        <v>0</v>
      </c>
      <c r="DB12" s="150">
        <v>0</v>
      </c>
      <c r="DC12" s="157">
        <f>CZ12*0.9</f>
        <v>734.265</v>
      </c>
      <c r="DD12" s="157">
        <v>0</v>
      </c>
      <c r="DE12" s="157">
        <v>0</v>
      </c>
    </row>
    <row r="13" ht="30" customHeight="1" spans="1:109">
      <c r="A13" s="23" t="s">
        <v>44</v>
      </c>
      <c r="B13" s="27" t="s">
        <v>41</v>
      </c>
      <c r="C13" s="27" t="s">
        <v>42</v>
      </c>
      <c r="D13" s="24" t="s">
        <v>43</v>
      </c>
      <c r="E13" s="25"/>
      <c r="F13" s="25"/>
      <c r="G13" s="25"/>
      <c r="H13" s="26"/>
      <c r="I13" s="26"/>
      <c r="J13" s="26"/>
      <c r="K13" s="58"/>
      <c r="L13" s="26"/>
      <c r="M13" s="26"/>
      <c r="N13" s="55"/>
      <c r="O13" s="55"/>
      <c r="P13" s="56"/>
      <c r="Q13" s="64"/>
      <c r="R13" s="64"/>
      <c r="S13" s="64"/>
      <c r="T13" s="64"/>
      <c r="U13" s="64"/>
      <c r="V13" s="64"/>
      <c r="W13" s="55"/>
      <c r="X13" s="55"/>
      <c r="Y13" s="56"/>
      <c r="Z13" s="75"/>
      <c r="AA13" s="76"/>
      <c r="AB13" s="76"/>
      <c r="AC13" s="76"/>
      <c r="AD13" s="76"/>
      <c r="AE13" s="75"/>
      <c r="AF13" s="77"/>
      <c r="AG13" s="26"/>
      <c r="AH13" s="26"/>
      <c r="AI13" s="26"/>
      <c r="AJ13" s="26"/>
      <c r="AK13" s="26"/>
      <c r="AL13" s="26"/>
      <c r="AM13" s="87"/>
      <c r="AN13" s="87"/>
      <c r="AO13" s="87"/>
      <c r="AP13" s="87"/>
      <c r="AQ13" s="87"/>
      <c r="AR13" s="87"/>
      <c r="AS13" s="87"/>
      <c r="AT13" s="26"/>
      <c r="AU13" s="87"/>
      <c r="AV13" s="26"/>
      <c r="AW13" s="87"/>
      <c r="AX13" s="87"/>
      <c r="AY13" s="87"/>
      <c r="AZ13" s="87"/>
      <c r="BA13" s="26"/>
      <c r="BB13" s="97"/>
      <c r="BC13" s="98"/>
      <c r="BD13" s="99"/>
      <c r="BE13" s="99"/>
      <c r="BF13" s="99"/>
      <c r="BG13" s="99"/>
      <c r="BH13" s="98"/>
      <c r="BI13" s="26"/>
      <c r="BJ13" s="26">
        <f>BI13*0.9*0.9*0.9</f>
        <v>0</v>
      </c>
      <c r="BK13" s="26"/>
      <c r="BL13" s="26">
        <f>BK13*0.9*0.9*0.9</f>
        <v>0</v>
      </c>
      <c r="BM13" s="26">
        <f>BN13*0.9*0.9*0.9</f>
        <v>0</v>
      </c>
      <c r="BN13" s="26"/>
      <c r="BO13" s="112"/>
      <c r="BP13" s="112"/>
      <c r="BQ13" s="112"/>
      <c r="BR13" s="112"/>
      <c r="BS13" s="112"/>
      <c r="BT13" s="98"/>
      <c r="BU13" s="99">
        <f>BT13*0.7*1.05*0.9*0.9</f>
        <v>0</v>
      </c>
      <c r="BV13" s="99"/>
      <c r="BW13" s="99">
        <f>BV13*0.7*1.05*0.9*0.9</f>
        <v>0</v>
      </c>
      <c r="BX13" s="99">
        <f>BY13*0.7*1.05*0.9*0.9</f>
        <v>0</v>
      </c>
      <c r="BY13" s="98"/>
      <c r="BZ13" s="55">
        <v>1236.7</v>
      </c>
      <c r="CA13" s="43">
        <f>BZ13*0.7*1.05*0.9*0.9</f>
        <v>736.269345</v>
      </c>
      <c r="CB13" s="55"/>
      <c r="CC13" s="43">
        <f>CB13*0.7*1.05*0.9*0.9</f>
        <v>0</v>
      </c>
      <c r="CD13" s="55"/>
      <c r="CE13" s="43">
        <f>CD13*0.7*1.05*0.9*0.9</f>
        <v>0</v>
      </c>
      <c r="CF13" s="125">
        <f>CL13*0.7*1.05*0.9</f>
        <v>992.67336</v>
      </c>
      <c r="CG13" s="76"/>
      <c r="CH13" s="125">
        <f>CN13*1.05*0.7*0.9</f>
        <v>0</v>
      </c>
      <c r="CI13" s="76"/>
      <c r="CJ13" s="125">
        <f>CP13*0.7*1.05*0.9</f>
        <v>0</v>
      </c>
      <c r="CL13" s="132">
        <v>1500.64</v>
      </c>
      <c r="CM13" s="76"/>
      <c r="CN13" s="125"/>
      <c r="CO13" s="76"/>
      <c r="CP13" s="131"/>
      <c r="CQ13" s="128">
        <v>1591.04</v>
      </c>
      <c r="CR13" s="128"/>
      <c r="CS13" s="128"/>
      <c r="CT13" s="128">
        <f>CQ13*0.7*1.05</f>
        <v>1169.4144</v>
      </c>
      <c r="CU13" s="128">
        <f>CR13*0.7*1.05</f>
        <v>0</v>
      </c>
      <c r="CV13" s="147">
        <f>CS13*0.7*1.05</f>
        <v>0</v>
      </c>
      <c r="CW13" s="82">
        <v>1169.41</v>
      </c>
      <c r="CX13" s="82">
        <v>0</v>
      </c>
      <c r="CY13" s="82">
        <v>0</v>
      </c>
      <c r="CZ13" s="150">
        <f>CW13*0.9</f>
        <v>1052.469</v>
      </c>
      <c r="DA13" s="150">
        <v>0</v>
      </c>
      <c r="DB13" s="150">
        <v>0</v>
      </c>
      <c r="DC13" s="157">
        <f>CZ13*0.9</f>
        <v>947.2221</v>
      </c>
      <c r="DD13" s="157">
        <v>0</v>
      </c>
      <c r="DE13" s="157">
        <v>0</v>
      </c>
    </row>
    <row r="14" spans="1:109">
      <c r="A14" s="28"/>
      <c r="B14" s="38" t="s">
        <v>54</v>
      </c>
      <c r="C14" s="39"/>
      <c r="D14" s="40"/>
      <c r="E14" s="41" t="s">
        <v>24</v>
      </c>
      <c r="F14" s="41" t="s">
        <v>25</v>
      </c>
      <c r="G14" s="41" t="s">
        <v>26</v>
      </c>
      <c r="H14" s="42" t="s">
        <v>24</v>
      </c>
      <c r="I14" s="42" t="s">
        <v>25</v>
      </c>
      <c r="J14" s="42" t="s">
        <v>26</v>
      </c>
      <c r="K14" s="42" t="s">
        <v>24</v>
      </c>
      <c r="L14" s="42" t="s">
        <v>25</v>
      </c>
      <c r="M14" s="42" t="s">
        <v>26</v>
      </c>
      <c r="N14" s="32" t="s">
        <v>24</v>
      </c>
      <c r="O14" s="33" t="s">
        <v>25</v>
      </c>
      <c r="P14" s="33" t="s">
        <v>26</v>
      </c>
      <c r="Q14" s="65"/>
      <c r="R14" s="65"/>
      <c r="S14" s="65"/>
      <c r="T14" s="65"/>
      <c r="U14" s="65"/>
      <c r="V14" s="65"/>
      <c r="W14" s="32"/>
      <c r="X14" s="33"/>
      <c r="Y14" s="78"/>
      <c r="Z14" s="32"/>
      <c r="AA14" s="32"/>
      <c r="AB14" s="32"/>
      <c r="AC14" s="32"/>
      <c r="AD14" s="32"/>
      <c r="AE14" s="32"/>
      <c r="AF14" s="31"/>
      <c r="AG14" s="32"/>
      <c r="AH14" s="33"/>
      <c r="AI14" s="33"/>
      <c r="AJ14" s="33"/>
      <c r="AK14" s="78"/>
      <c r="AL14" s="88"/>
      <c r="AM14" s="90"/>
      <c r="AN14" s="87">
        <f>AM14*0.9*0.9</f>
        <v>0</v>
      </c>
      <c r="AO14" s="90"/>
      <c r="AP14" s="87">
        <f>AO14*0.9*0.9</f>
        <v>0</v>
      </c>
      <c r="AQ14" s="87">
        <f>AR14*0.9*0.9</f>
        <v>0</v>
      </c>
      <c r="AR14" s="90"/>
      <c r="AS14" s="88"/>
      <c r="AT14" s="89"/>
      <c r="AU14" s="89"/>
      <c r="AV14" s="89"/>
      <c r="AW14" s="89"/>
      <c r="AX14" s="88"/>
      <c r="AY14" s="89"/>
      <c r="AZ14" s="89"/>
      <c r="BA14" s="89"/>
      <c r="BB14" s="101"/>
      <c r="BC14" s="33"/>
      <c r="BD14" s="99">
        <f>BC14*0.9*0.9</f>
        <v>0</v>
      </c>
      <c r="BE14" s="33"/>
      <c r="BF14" s="99">
        <f>BE14*0.9*0.9</f>
        <v>0</v>
      </c>
      <c r="BG14" s="99">
        <f>BH14*0.9*0.9</f>
        <v>0</v>
      </c>
      <c r="BH14" s="33"/>
      <c r="BI14" s="33"/>
      <c r="BJ14" s="33"/>
      <c r="BK14" s="33"/>
      <c r="BL14" s="33"/>
      <c r="BM14" s="33"/>
      <c r="BN14" s="33"/>
      <c r="BO14" s="113"/>
      <c r="BP14" s="113"/>
      <c r="BQ14" s="113"/>
      <c r="BR14" s="113"/>
      <c r="BS14" s="113"/>
      <c r="BT14" s="33"/>
      <c r="BU14" s="33"/>
      <c r="BV14" s="33"/>
      <c r="BW14" s="33"/>
      <c r="BX14" s="33"/>
      <c r="BY14" s="33"/>
      <c r="BZ14" s="32"/>
      <c r="CA14" s="28"/>
      <c r="CB14" s="32"/>
      <c r="CC14" s="28"/>
      <c r="CD14" s="32"/>
      <c r="CE14" s="28"/>
      <c r="CF14" s="28"/>
      <c r="CG14" s="32"/>
      <c r="CH14" s="28"/>
      <c r="CI14" s="32"/>
      <c r="CJ14" s="28"/>
      <c r="CK14" s="133"/>
      <c r="CL14" s="28"/>
      <c r="CM14" s="32"/>
      <c r="CN14" s="28"/>
      <c r="CO14" s="32"/>
      <c r="CP14" s="134"/>
      <c r="CQ14" s="135"/>
      <c r="CR14" s="135"/>
      <c r="CS14" s="135"/>
      <c r="CT14" s="135"/>
      <c r="CU14" s="135"/>
      <c r="CV14" s="152"/>
      <c r="CW14" s="148"/>
      <c r="CX14" s="148"/>
      <c r="CY14" s="148"/>
      <c r="CZ14" s="153"/>
      <c r="DA14" s="153"/>
      <c r="DB14" s="153"/>
      <c r="DC14" s="153"/>
      <c r="DD14" s="153"/>
      <c r="DE14" s="153"/>
    </row>
    <row r="15" ht="38.25" spans="1:109">
      <c r="A15" s="23" t="s">
        <v>54</v>
      </c>
      <c r="B15" s="23" t="s">
        <v>45</v>
      </c>
      <c r="C15" s="23" t="s">
        <v>55</v>
      </c>
      <c r="D15" s="23" t="s">
        <v>56</v>
      </c>
      <c r="E15" s="25"/>
      <c r="F15" s="25"/>
      <c r="G15" s="25"/>
      <c r="H15" s="26"/>
      <c r="I15" s="26"/>
      <c r="J15" s="26"/>
      <c r="K15" s="58"/>
      <c r="L15" s="26"/>
      <c r="M15" s="26"/>
      <c r="N15" s="55"/>
      <c r="O15" s="55"/>
      <c r="P15" s="55"/>
      <c r="Q15" s="64">
        <v>0</v>
      </c>
      <c r="R15" s="64">
        <f>Q15*0.9</f>
        <v>0</v>
      </c>
      <c r="S15" s="64">
        <v>0</v>
      </c>
      <c r="T15" s="64">
        <f>S15*0.9</f>
        <v>0</v>
      </c>
      <c r="U15" s="64">
        <f>V15*0.9</f>
        <v>0</v>
      </c>
      <c r="V15" s="64">
        <v>0</v>
      </c>
      <c r="W15" s="64">
        <v>0</v>
      </c>
      <c r="X15" s="64">
        <v>0</v>
      </c>
      <c r="Y15" s="64">
        <v>0</v>
      </c>
      <c r="Z15" s="80">
        <v>0</v>
      </c>
      <c r="AA15" s="76">
        <f>Z15*0.9</f>
        <v>0</v>
      </c>
      <c r="AB15" s="81">
        <v>0</v>
      </c>
      <c r="AC15" s="76">
        <f>AB15*0.9</f>
        <v>0</v>
      </c>
      <c r="AD15" s="76">
        <f>AE15*0.9</f>
        <v>0</v>
      </c>
      <c r="AE15" s="80">
        <v>0</v>
      </c>
      <c r="AF15" s="64">
        <v>0</v>
      </c>
      <c r="AG15" s="64">
        <v>0</v>
      </c>
      <c r="AH15" s="64">
        <v>0</v>
      </c>
      <c r="AI15" s="64">
        <v>0</v>
      </c>
      <c r="AJ15" s="64">
        <v>0</v>
      </c>
      <c r="AK15" s="64">
        <v>0</v>
      </c>
      <c r="AL15" s="64">
        <v>0</v>
      </c>
      <c r="AM15" s="64">
        <v>0</v>
      </c>
      <c r="AN15" s="87">
        <f>AM15*0.9*0.9</f>
        <v>0</v>
      </c>
      <c r="AO15" s="64">
        <v>0</v>
      </c>
      <c r="AP15" s="87">
        <f>AO15*0.9*0.9</f>
        <v>0</v>
      </c>
      <c r="AQ15" s="87">
        <f>AR15*0.9*0.9</f>
        <v>0</v>
      </c>
      <c r="AR15" s="64">
        <v>0</v>
      </c>
      <c r="AS15" s="64">
        <v>0</v>
      </c>
      <c r="AT15" s="64">
        <v>0</v>
      </c>
      <c r="AU15" s="64">
        <v>0</v>
      </c>
      <c r="AV15" s="64">
        <v>0</v>
      </c>
      <c r="AW15" s="64">
        <v>0</v>
      </c>
      <c r="AX15" s="64">
        <v>0</v>
      </c>
      <c r="AY15" s="64">
        <v>0</v>
      </c>
      <c r="AZ15" s="64">
        <v>0</v>
      </c>
      <c r="BA15" s="64">
        <v>0</v>
      </c>
      <c r="BB15" s="64">
        <v>0</v>
      </c>
      <c r="BC15" s="80">
        <v>0</v>
      </c>
      <c r="BD15" s="99">
        <f>BC15*0.9*0.9</f>
        <v>0</v>
      </c>
      <c r="BE15" s="81">
        <v>0</v>
      </c>
      <c r="BF15" s="99">
        <f>BE15*0.9*0.9</f>
        <v>0</v>
      </c>
      <c r="BG15" s="99">
        <f>BH15*0.9*0.9</f>
        <v>0</v>
      </c>
      <c r="BH15" s="80">
        <v>0</v>
      </c>
      <c r="BI15" s="64">
        <v>0</v>
      </c>
      <c r="BJ15" s="26">
        <f>BI15*0.9*0.9*0.9</f>
        <v>0</v>
      </c>
      <c r="BK15" s="64">
        <v>0</v>
      </c>
      <c r="BL15" s="26">
        <f>BK15*0.9*0.9*0.9</f>
        <v>0</v>
      </c>
      <c r="BM15" s="26">
        <f>BN15*0.9*0.9*0.9</f>
        <v>0</v>
      </c>
      <c r="BN15" s="64">
        <v>0</v>
      </c>
      <c r="BO15" s="64">
        <v>0</v>
      </c>
      <c r="BP15" s="64">
        <v>0</v>
      </c>
      <c r="BQ15" s="64">
        <v>0</v>
      </c>
      <c r="BR15" s="64">
        <v>0</v>
      </c>
      <c r="BS15" s="64">
        <v>0</v>
      </c>
      <c r="BT15" s="80">
        <v>972.16</v>
      </c>
      <c r="BU15" s="99">
        <f>BT15*0.7*1.05*0.9*0.9</f>
        <v>578.775456</v>
      </c>
      <c r="BV15" s="81"/>
      <c r="BW15" s="99">
        <f>BV15*0.7*1.05*0.9*0.9</f>
        <v>0</v>
      </c>
      <c r="BX15" s="99">
        <f>BY15*0.7*1.05*0.9*0.9</f>
        <v>0</v>
      </c>
      <c r="BY15" s="75"/>
      <c r="BZ15" s="55">
        <v>925.65</v>
      </c>
      <c r="CA15" s="43">
        <f>BZ15*0.7*1.05*0.9*0.9</f>
        <v>551.0857275</v>
      </c>
      <c r="CB15" s="55"/>
      <c r="CC15" s="43">
        <f>CB15*0.7*1.05*0.9*0.9</f>
        <v>0</v>
      </c>
      <c r="CD15" s="55"/>
      <c r="CE15" s="43">
        <f>CD15*0.7*1.05*0.9*0.9</f>
        <v>0</v>
      </c>
      <c r="CF15" s="125">
        <f>CL15*0.7*1.05*0.9</f>
        <v>612.317475</v>
      </c>
      <c r="CG15" s="76"/>
      <c r="CH15" s="125">
        <f>CN15*1.05*0.7*0.9</f>
        <v>0</v>
      </c>
      <c r="CI15" s="76"/>
      <c r="CJ15" s="125">
        <f>CP15*0.7*1.05*0.9</f>
        <v>0</v>
      </c>
      <c r="CL15" s="132">
        <v>925.65</v>
      </c>
      <c r="CM15" s="76"/>
      <c r="CN15" s="125"/>
      <c r="CO15" s="76"/>
      <c r="CP15" s="131"/>
      <c r="CQ15" s="128">
        <v>1034.08</v>
      </c>
      <c r="CR15" s="128"/>
      <c r="CS15" s="128"/>
      <c r="CT15" s="128">
        <f>CQ15*0.7*1.05</f>
        <v>760.0488</v>
      </c>
      <c r="CU15" s="128">
        <f>CR15*0.7*1.05</f>
        <v>0</v>
      </c>
      <c r="CV15" s="147">
        <f>CS15*0.7*1.05</f>
        <v>0</v>
      </c>
      <c r="CW15" s="148">
        <v>1074.84</v>
      </c>
      <c r="CX15" s="148">
        <v>0</v>
      </c>
      <c r="CY15" s="148">
        <v>0</v>
      </c>
      <c r="CZ15" s="150">
        <f>CW15*0.7</f>
        <v>752.388</v>
      </c>
      <c r="DA15" s="150">
        <v>0</v>
      </c>
      <c r="DB15" s="150">
        <v>0</v>
      </c>
      <c r="DC15" s="157">
        <f>CZ15*0.9</f>
        <v>677.1492</v>
      </c>
      <c r="DD15" s="157">
        <v>0</v>
      </c>
      <c r="DE15" s="157">
        <v>0</v>
      </c>
    </row>
    <row r="16" ht="51" spans="1:109">
      <c r="A16" s="23" t="s">
        <v>54</v>
      </c>
      <c r="B16" s="23" t="s">
        <v>48</v>
      </c>
      <c r="C16" s="23" t="s">
        <v>57</v>
      </c>
      <c r="D16" s="24" t="s">
        <v>58</v>
      </c>
      <c r="E16" s="25"/>
      <c r="F16" s="25"/>
      <c r="G16" s="25"/>
      <c r="H16" s="26"/>
      <c r="I16" s="26"/>
      <c r="J16" s="26"/>
      <c r="K16" s="26"/>
      <c r="L16" s="26"/>
      <c r="M16" s="26"/>
      <c r="N16" s="55"/>
      <c r="O16" s="55"/>
      <c r="P16" s="55"/>
      <c r="Q16" s="64">
        <f>N16*0.9</f>
        <v>0</v>
      </c>
      <c r="R16" s="64">
        <f>Q16*0.9</f>
        <v>0</v>
      </c>
      <c r="S16" s="64">
        <f>O16*0.9</f>
        <v>0</v>
      </c>
      <c r="T16" s="64">
        <f>S16*0.9</f>
        <v>0</v>
      </c>
      <c r="U16" s="64">
        <f>V16*0.9</f>
        <v>0</v>
      </c>
      <c r="V16" s="64">
        <f>P16*0.9</f>
        <v>0</v>
      </c>
      <c r="W16" s="55"/>
      <c r="X16" s="55"/>
      <c r="Y16" s="56"/>
      <c r="Z16" s="75">
        <f>W16*0.9</f>
        <v>0</v>
      </c>
      <c r="AA16" s="76">
        <f>Z16*0.9</f>
        <v>0</v>
      </c>
      <c r="AB16" s="76">
        <f>X16*0.9</f>
        <v>0</v>
      </c>
      <c r="AC16" s="76">
        <f>AB16*0.9</f>
        <v>0</v>
      </c>
      <c r="AD16" s="76">
        <f>AE16*0.9</f>
        <v>0</v>
      </c>
      <c r="AE16" s="75">
        <f>Y16*0.9</f>
        <v>0</v>
      </c>
      <c r="AF16" s="77">
        <v>0</v>
      </c>
      <c r="AG16" s="26"/>
      <c r="AH16" s="26"/>
      <c r="AI16" s="26"/>
      <c r="AJ16" s="26"/>
      <c r="AK16" s="26"/>
      <c r="AL16" s="58">
        <v>0</v>
      </c>
      <c r="AM16" s="87">
        <f>AF16*0.9</f>
        <v>0</v>
      </c>
      <c r="AN16" s="87">
        <f>AM16*0.9*0.9</f>
        <v>0</v>
      </c>
      <c r="AO16" s="87">
        <f>AG16*0.9</f>
        <v>0</v>
      </c>
      <c r="AP16" s="87">
        <f>AO16*0.9*0.9</f>
        <v>0</v>
      </c>
      <c r="AQ16" s="87">
        <f>AR16*0.9*0.9</f>
        <v>0</v>
      </c>
      <c r="AR16" s="87">
        <f>AI16*0.9</f>
        <v>0</v>
      </c>
      <c r="AS16" s="87">
        <f>AL16*1.05*0.7</f>
        <v>0</v>
      </c>
      <c r="AT16" s="26"/>
      <c r="AU16" s="87">
        <f>AT16*1.05*0.7</f>
        <v>0</v>
      </c>
      <c r="AV16" s="26">
        <v>0</v>
      </c>
      <c r="AW16" s="87">
        <f>AV16*1.05*0.7</f>
        <v>0</v>
      </c>
      <c r="AX16" s="87"/>
      <c r="AY16" s="26"/>
      <c r="AZ16" s="87"/>
      <c r="BA16" s="26"/>
      <c r="BB16" s="97"/>
      <c r="BC16" s="98">
        <f>AS16*0.9</f>
        <v>0</v>
      </c>
      <c r="BD16" s="99">
        <f>BC16*0.9*0.9</f>
        <v>0</v>
      </c>
      <c r="BE16" s="99">
        <f>AU16*0.9</f>
        <v>0</v>
      </c>
      <c r="BF16" s="99">
        <f>BE16*0.9*0.9</f>
        <v>0</v>
      </c>
      <c r="BG16" s="99">
        <f>BH16*0.9*0.9</f>
        <v>0</v>
      </c>
      <c r="BH16" s="98">
        <f>AW16*0.9</f>
        <v>0</v>
      </c>
      <c r="BI16" s="26">
        <f>AX16*0.7*1.05</f>
        <v>0</v>
      </c>
      <c r="BJ16" s="26">
        <f>BI16*0.9*0.9*0.9</f>
        <v>0</v>
      </c>
      <c r="BK16" s="26">
        <f>AY16*0.7*1.05</f>
        <v>0</v>
      </c>
      <c r="BL16" s="26">
        <f>BK16*0.9*0.9*0.9</f>
        <v>0</v>
      </c>
      <c r="BM16" s="26">
        <f>BN16*0.9*0.9*0.9</f>
        <v>0</v>
      </c>
      <c r="BN16" s="26">
        <f>AZ16*0.7*1.05</f>
        <v>0</v>
      </c>
      <c r="BO16" s="112"/>
      <c r="BP16" s="112"/>
      <c r="BQ16" s="112"/>
      <c r="BR16" s="112"/>
      <c r="BS16" s="112"/>
      <c r="BT16" s="98">
        <v>856.52</v>
      </c>
      <c r="BU16" s="99">
        <f>BT16*0.7*1.05*0.9*0.9</f>
        <v>509.929182</v>
      </c>
      <c r="BV16" s="99"/>
      <c r="BW16" s="99">
        <f>BV16*0.7*1.05*0.9*0.9</f>
        <v>0</v>
      </c>
      <c r="BX16" s="99">
        <f>BY16*0.7*1.05*0.9*0.9</f>
        <v>0</v>
      </c>
      <c r="BY16" s="98"/>
      <c r="BZ16" s="55">
        <v>889.1</v>
      </c>
      <c r="CA16" s="43">
        <f>BZ16*0.7*1.05*0.9*0.9</f>
        <v>529.325685</v>
      </c>
      <c r="CB16" s="55"/>
      <c r="CC16" s="43">
        <f>CB16*0.7*1.05*0.9*0.9</f>
        <v>0</v>
      </c>
      <c r="CD16" s="55"/>
      <c r="CE16" s="43">
        <f>CD16*0.7*1.05*0.9*0.9</f>
        <v>0</v>
      </c>
      <c r="CF16" s="125">
        <f>CL16*0.7*1.05*0.9</f>
        <v>588.13965</v>
      </c>
      <c r="CG16" s="76"/>
      <c r="CH16" s="125">
        <f>CN16*1.05*0.7*0.9</f>
        <v>0</v>
      </c>
      <c r="CI16" s="76"/>
      <c r="CJ16" s="125">
        <f>CP16*0.7*1.05*0.9</f>
        <v>0</v>
      </c>
      <c r="CL16" s="132">
        <v>889.1</v>
      </c>
      <c r="CM16" s="76"/>
      <c r="CN16" s="125"/>
      <c r="CO16" s="76"/>
      <c r="CP16" s="131"/>
      <c r="CQ16" s="128">
        <v>993.6</v>
      </c>
      <c r="CR16" s="128"/>
      <c r="CS16" s="128"/>
      <c r="CT16" s="128">
        <f>CQ16*0.7*1.05</f>
        <v>730.296</v>
      </c>
      <c r="CU16" s="128">
        <f>CR16*0.7*1.05</f>
        <v>0</v>
      </c>
      <c r="CV16" s="147">
        <f>CS16*0.7*1.05</f>
        <v>0</v>
      </c>
      <c r="CW16" s="148">
        <v>1033.26</v>
      </c>
      <c r="CX16" s="148">
        <v>0</v>
      </c>
      <c r="CY16" s="148">
        <v>0</v>
      </c>
      <c r="CZ16" s="150">
        <f>CW16*0.7</f>
        <v>723.282</v>
      </c>
      <c r="DA16" s="150">
        <v>0</v>
      </c>
      <c r="DB16" s="150">
        <v>0</v>
      </c>
      <c r="DC16" s="157">
        <f>CZ16*0.9</f>
        <v>650.9538</v>
      </c>
      <c r="DD16" s="157">
        <v>0</v>
      </c>
      <c r="DE16" s="157">
        <v>0</v>
      </c>
    </row>
    <row r="17" ht="51" spans="1:109">
      <c r="A17" s="23" t="s">
        <v>54</v>
      </c>
      <c r="B17" s="23" t="s">
        <v>59</v>
      </c>
      <c r="C17" s="23" t="s">
        <v>60</v>
      </c>
      <c r="D17" s="23" t="s">
        <v>61</v>
      </c>
      <c r="E17" s="25"/>
      <c r="F17" s="25"/>
      <c r="G17" s="25"/>
      <c r="H17" s="26"/>
      <c r="I17" s="26"/>
      <c r="J17" s="26"/>
      <c r="K17" s="26"/>
      <c r="L17" s="26"/>
      <c r="M17" s="26"/>
      <c r="N17" s="55"/>
      <c r="O17" s="55"/>
      <c r="P17" s="55"/>
      <c r="Q17" s="64"/>
      <c r="R17" s="64">
        <f>Q17*0.9</f>
        <v>0</v>
      </c>
      <c r="S17" s="64"/>
      <c r="T17" s="64">
        <f>S17*0.9</f>
        <v>0</v>
      </c>
      <c r="U17" s="64">
        <f>V17*0.9</f>
        <v>0</v>
      </c>
      <c r="V17" s="64"/>
      <c r="W17" s="55"/>
      <c r="X17" s="55"/>
      <c r="Y17" s="56"/>
      <c r="Z17" s="75"/>
      <c r="AA17" s="76">
        <f>Z17*0.9</f>
        <v>0</v>
      </c>
      <c r="AB17" s="76"/>
      <c r="AC17" s="76">
        <f>AB17*0.9</f>
        <v>0</v>
      </c>
      <c r="AD17" s="76">
        <f>AE17*0.9</f>
        <v>0</v>
      </c>
      <c r="AE17" s="75"/>
      <c r="AF17" s="77"/>
      <c r="AG17" s="26"/>
      <c r="AH17" s="26"/>
      <c r="AI17" s="26"/>
      <c r="AJ17" s="26"/>
      <c r="AK17" s="26"/>
      <c r="AL17" s="26"/>
      <c r="AM17" s="87"/>
      <c r="AN17" s="87">
        <f>AM17*0.9*0.9</f>
        <v>0</v>
      </c>
      <c r="AO17" s="87"/>
      <c r="AP17" s="87">
        <f>AO17*0.9*0.9</f>
        <v>0</v>
      </c>
      <c r="AQ17" s="87">
        <f>AR17*0.9*0.9</f>
        <v>0</v>
      </c>
      <c r="AR17" s="87"/>
      <c r="AS17" s="87"/>
      <c r="AT17" s="26"/>
      <c r="AU17" s="87"/>
      <c r="AV17" s="26"/>
      <c r="AW17" s="87"/>
      <c r="AX17" s="87"/>
      <c r="AY17" s="87"/>
      <c r="AZ17" s="87"/>
      <c r="BA17" s="26"/>
      <c r="BB17" s="97"/>
      <c r="BC17" s="98"/>
      <c r="BD17" s="99">
        <f>BC17*0.9*0.9</f>
        <v>0</v>
      </c>
      <c r="BE17" s="99"/>
      <c r="BF17" s="99">
        <f>BE17*0.9*0.9</f>
        <v>0</v>
      </c>
      <c r="BG17" s="99">
        <f>BH17*0.9*0.9</f>
        <v>0</v>
      </c>
      <c r="BH17" s="98"/>
      <c r="BI17" s="26"/>
      <c r="BJ17" s="26">
        <f>BI17*0.9*0.9*0.9</f>
        <v>0</v>
      </c>
      <c r="BK17" s="26"/>
      <c r="BL17" s="26">
        <f>BK17*0.9*0.9*0.9</f>
        <v>0</v>
      </c>
      <c r="BM17" s="26">
        <f>BN17*0.9*0.9*0.9</f>
        <v>0</v>
      </c>
      <c r="BN17" s="26"/>
      <c r="BO17" s="112"/>
      <c r="BP17" s="112"/>
      <c r="BQ17" s="112"/>
      <c r="BR17" s="112"/>
      <c r="BS17" s="112"/>
      <c r="BT17" s="98">
        <v>979.8</v>
      </c>
      <c r="BU17" s="99">
        <f>BT17*0.7*1.05*0.9*0.9</f>
        <v>583.32393</v>
      </c>
      <c r="BV17" s="99"/>
      <c r="BW17" s="99">
        <f>BV17*0.7*1.05*0.9*0.9</f>
        <v>0</v>
      </c>
      <c r="BX17" s="99">
        <f>BY17*0.7*1.05*0.9*0.9</f>
        <v>0</v>
      </c>
      <c r="BY17" s="98"/>
      <c r="BZ17" s="55">
        <v>987.84</v>
      </c>
      <c r="CA17" s="43">
        <f>BZ17*0.7*1.05*0.9*0.9</f>
        <v>588.110544</v>
      </c>
      <c r="CB17" s="55"/>
      <c r="CC17" s="43">
        <f>CB17*0.7*1.05*0.9*0.9</f>
        <v>0</v>
      </c>
      <c r="CD17" s="55"/>
      <c r="CE17" s="43">
        <f>CD17*0.7*1.05*0.9*0.9</f>
        <v>0</v>
      </c>
      <c r="CF17" s="125">
        <f>CL17*0.7*1.05*0.9</f>
        <v>684.6525</v>
      </c>
      <c r="CG17" s="76"/>
      <c r="CH17" s="125">
        <f>CN17*1.05*0.7*0.9</f>
        <v>0</v>
      </c>
      <c r="CI17" s="76"/>
      <c r="CJ17" s="125">
        <f>CP17*0.7*1.05*0.9</f>
        <v>0</v>
      </c>
      <c r="CL17" s="132">
        <v>1035</v>
      </c>
      <c r="CM17" s="76"/>
      <c r="CN17" s="125"/>
      <c r="CO17" s="76"/>
      <c r="CP17" s="131"/>
      <c r="CQ17" s="128">
        <v>1097.25</v>
      </c>
      <c r="CR17" s="128"/>
      <c r="CS17" s="128"/>
      <c r="CT17" s="128">
        <f>CQ17*0.7*1.05</f>
        <v>806.47875</v>
      </c>
      <c r="CU17" s="128">
        <f>CR17*0.7*1.05</f>
        <v>0</v>
      </c>
      <c r="CV17" s="147">
        <f>CS17*0.7*1.05</f>
        <v>0</v>
      </c>
      <c r="CW17" s="148">
        <v>1108.8</v>
      </c>
      <c r="CX17" s="148">
        <v>0</v>
      </c>
      <c r="CY17" s="148">
        <v>0</v>
      </c>
      <c r="CZ17" s="150">
        <f>CW17*0.7</f>
        <v>776.16</v>
      </c>
      <c r="DA17" s="150">
        <v>0</v>
      </c>
      <c r="DB17" s="150">
        <v>0</v>
      </c>
      <c r="DC17" s="157">
        <f>CZ17*0.9</f>
        <v>698.544</v>
      </c>
      <c r="DD17" s="157">
        <v>0</v>
      </c>
      <c r="DE17" s="157">
        <v>0</v>
      </c>
    </row>
    <row r="18" ht="45" customHeight="1" spans="1:109">
      <c r="A18" s="43" t="s">
        <v>54</v>
      </c>
      <c r="B18" s="27" t="s">
        <v>41</v>
      </c>
      <c r="C18" s="27" t="s">
        <v>62</v>
      </c>
      <c r="D18" s="43" t="s">
        <v>63</v>
      </c>
      <c r="E18" s="25"/>
      <c r="F18" s="25"/>
      <c r="G18" s="25"/>
      <c r="H18" s="26"/>
      <c r="I18" s="26"/>
      <c r="J18" s="26"/>
      <c r="K18" s="26"/>
      <c r="L18" s="26"/>
      <c r="M18" s="26"/>
      <c r="N18" s="55"/>
      <c r="O18" s="55"/>
      <c r="P18" s="55"/>
      <c r="Q18" s="64"/>
      <c r="R18" s="64"/>
      <c r="S18" s="64"/>
      <c r="T18" s="64"/>
      <c r="U18" s="64"/>
      <c r="V18" s="64"/>
      <c r="W18" s="55"/>
      <c r="X18" s="55"/>
      <c r="Y18" s="56"/>
      <c r="Z18" s="75"/>
      <c r="AA18" s="76"/>
      <c r="AB18" s="76"/>
      <c r="AC18" s="76"/>
      <c r="AD18" s="76"/>
      <c r="AE18" s="75"/>
      <c r="AF18" s="77"/>
      <c r="AG18" s="26"/>
      <c r="AH18" s="26"/>
      <c r="AI18" s="26"/>
      <c r="AJ18" s="26"/>
      <c r="AK18" s="26"/>
      <c r="AL18" s="26"/>
      <c r="AM18" s="87"/>
      <c r="AN18" s="87"/>
      <c r="AO18" s="87"/>
      <c r="AP18" s="87"/>
      <c r="AQ18" s="87"/>
      <c r="AR18" s="87"/>
      <c r="AS18" s="87"/>
      <c r="AT18" s="26"/>
      <c r="AU18" s="87"/>
      <c r="AV18" s="26"/>
      <c r="AW18" s="87"/>
      <c r="AX18" s="87"/>
      <c r="AY18" s="87"/>
      <c r="AZ18" s="87"/>
      <c r="BA18" s="26"/>
      <c r="BB18" s="97"/>
      <c r="BC18" s="98"/>
      <c r="BD18" s="99"/>
      <c r="BE18" s="99"/>
      <c r="BF18" s="99"/>
      <c r="BG18" s="99"/>
      <c r="BH18" s="98"/>
      <c r="BI18" s="26"/>
      <c r="BJ18" s="26">
        <f>BI18*0.9*0.9*0.9</f>
        <v>0</v>
      </c>
      <c r="BK18" s="26"/>
      <c r="BL18" s="26">
        <f>BK18*0.9*0.9*0.9</f>
        <v>0</v>
      </c>
      <c r="BM18" s="26">
        <f>BN18*0.9*0.9*0.9</f>
        <v>0</v>
      </c>
      <c r="BN18" s="26"/>
      <c r="BO18" s="112"/>
      <c r="BP18" s="112"/>
      <c r="BQ18" s="112"/>
      <c r="BR18" s="112"/>
      <c r="BS18" s="112"/>
      <c r="BT18" s="98"/>
      <c r="BU18" s="99">
        <f>BT18*0.7*1.05*0.9*0.9</f>
        <v>0</v>
      </c>
      <c r="BV18" s="99"/>
      <c r="BW18" s="99">
        <f>BV18*0.7*1.05*0.9*0.9</f>
        <v>0</v>
      </c>
      <c r="BX18" s="99">
        <f>BY18*0.7*1.05*0.9*0.9</f>
        <v>0</v>
      </c>
      <c r="BY18" s="98"/>
      <c r="BZ18" s="55"/>
      <c r="CA18" s="43">
        <f>BZ18*0.7*1.05*0.9*0.9</f>
        <v>0</v>
      </c>
      <c r="CB18" s="55"/>
      <c r="CC18" s="43">
        <f>CB18*0.7*1.05*0.9*0.9</f>
        <v>0</v>
      </c>
      <c r="CD18" s="55"/>
      <c r="CE18" s="43">
        <f>CD18*0.7*1.05*0.9*0.9</f>
        <v>0</v>
      </c>
      <c r="CF18" s="125">
        <f>CL18*0.7*1.05*0.9</f>
        <v>716.900625</v>
      </c>
      <c r="CG18" s="76"/>
      <c r="CH18" s="125">
        <f>CN18*1.05*0.7*0.9</f>
        <v>0</v>
      </c>
      <c r="CI18" s="76"/>
      <c r="CJ18" s="125">
        <f>CP18*0.7*1.05*0.9</f>
        <v>0</v>
      </c>
      <c r="CL18" s="132">
        <v>1083.75</v>
      </c>
      <c r="CM18" s="76"/>
      <c r="CN18" s="125"/>
      <c r="CO18" s="76"/>
      <c r="CP18" s="131"/>
      <c r="CQ18" s="128">
        <v>1211.64</v>
      </c>
      <c r="CR18" s="128"/>
      <c r="CS18" s="128"/>
      <c r="CT18" s="128">
        <f>CQ18*0.7*1.05</f>
        <v>890.5554</v>
      </c>
      <c r="CU18" s="128">
        <f>CR18*0.7*1.05</f>
        <v>0</v>
      </c>
      <c r="CV18" s="147">
        <f>CS18*0.7*1.05</f>
        <v>0</v>
      </c>
      <c r="CW18" s="82">
        <v>890.56</v>
      </c>
      <c r="CX18" s="82">
        <v>0</v>
      </c>
      <c r="CY18" s="82">
        <v>0</v>
      </c>
      <c r="CZ18" s="150">
        <f>CW18*0.9</f>
        <v>801.504</v>
      </c>
      <c r="DA18" s="150">
        <v>0</v>
      </c>
      <c r="DB18" s="150">
        <v>0</v>
      </c>
      <c r="DC18" s="157">
        <f>CZ18*0.9</f>
        <v>721.3536</v>
      </c>
      <c r="DD18" s="157">
        <v>0</v>
      </c>
      <c r="DE18" s="157">
        <v>0</v>
      </c>
    </row>
    <row r="19" spans="1:109">
      <c r="A19" s="23"/>
      <c r="B19" s="38" t="s">
        <v>64</v>
      </c>
      <c r="C19" s="39"/>
      <c r="D19" s="40"/>
      <c r="E19" s="41" t="s">
        <v>24</v>
      </c>
      <c r="F19" s="41" t="s">
        <v>25</v>
      </c>
      <c r="G19" s="41" t="s">
        <v>26</v>
      </c>
      <c r="H19" s="42" t="s">
        <v>24</v>
      </c>
      <c r="I19" s="42" t="s">
        <v>25</v>
      </c>
      <c r="J19" s="42" t="s">
        <v>26</v>
      </c>
      <c r="K19" s="42" t="s">
        <v>24</v>
      </c>
      <c r="L19" s="42" t="s">
        <v>25</v>
      </c>
      <c r="M19" s="42" t="s">
        <v>26</v>
      </c>
      <c r="N19" s="32" t="s">
        <v>24</v>
      </c>
      <c r="O19" s="33" t="s">
        <v>25</v>
      </c>
      <c r="P19" s="33" t="s">
        <v>26</v>
      </c>
      <c r="Q19" s="65"/>
      <c r="R19" s="65"/>
      <c r="S19" s="65"/>
      <c r="T19" s="65"/>
      <c r="U19" s="65"/>
      <c r="V19" s="65"/>
      <c r="W19" s="32"/>
      <c r="X19" s="33"/>
      <c r="Y19" s="78"/>
      <c r="Z19" s="32"/>
      <c r="AA19" s="32"/>
      <c r="AB19" s="32"/>
      <c r="AC19" s="32"/>
      <c r="AD19" s="32"/>
      <c r="AE19" s="32"/>
      <c r="AF19" s="79"/>
      <c r="AG19" s="88"/>
      <c r="AH19" s="88"/>
      <c r="AI19" s="88"/>
      <c r="AJ19" s="89"/>
      <c r="AK19" s="89"/>
      <c r="AL19" s="88"/>
      <c r="AM19" s="90"/>
      <c r="AN19" s="87">
        <f>AM19*0.9*0.9</f>
        <v>0</v>
      </c>
      <c r="AO19" s="90"/>
      <c r="AP19" s="87">
        <f>AO19*0.9*0.9</f>
        <v>0</v>
      </c>
      <c r="AQ19" s="87">
        <f>AR19*0.9*0.9</f>
        <v>0</v>
      </c>
      <c r="AR19" s="90"/>
      <c r="AS19" s="88"/>
      <c r="AT19" s="88"/>
      <c r="AU19" s="88"/>
      <c r="AV19" s="89"/>
      <c r="AW19" s="89"/>
      <c r="AX19" s="88"/>
      <c r="AY19" s="88"/>
      <c r="AZ19" s="88"/>
      <c r="BA19" s="89"/>
      <c r="BB19" s="101"/>
      <c r="BC19" s="33"/>
      <c r="BD19" s="99">
        <f>BC19*0.9*0.9</f>
        <v>0</v>
      </c>
      <c r="BE19" s="33"/>
      <c r="BF19" s="99">
        <f>BE19*0.9*0.9</f>
        <v>0</v>
      </c>
      <c r="BG19" s="99">
        <f>BH19*0.9*0.9</f>
        <v>0</v>
      </c>
      <c r="BH19" s="33"/>
      <c r="BI19" s="33"/>
      <c r="BJ19" s="33"/>
      <c r="BK19" s="33"/>
      <c r="BL19" s="33"/>
      <c r="BM19" s="33"/>
      <c r="BN19" s="33"/>
      <c r="BO19" s="113"/>
      <c r="BP19" s="113"/>
      <c r="BQ19" s="113"/>
      <c r="BR19" s="113"/>
      <c r="BS19" s="113"/>
      <c r="BT19" s="33"/>
      <c r="BU19" s="33"/>
      <c r="BV19" s="33"/>
      <c r="BW19" s="33"/>
      <c r="BX19" s="33"/>
      <c r="BY19" s="33"/>
      <c r="BZ19" s="32"/>
      <c r="CA19" s="28"/>
      <c r="CB19" s="32"/>
      <c r="CC19" s="28"/>
      <c r="CD19" s="32"/>
      <c r="CE19" s="28"/>
      <c r="CF19" s="28"/>
      <c r="CG19" s="32"/>
      <c r="CH19" s="28"/>
      <c r="CI19" s="32"/>
      <c r="CJ19" s="28"/>
      <c r="CK19" s="133"/>
      <c r="CL19" s="28"/>
      <c r="CM19" s="32"/>
      <c r="CN19" s="28"/>
      <c r="CO19" s="32"/>
      <c r="CP19" s="134"/>
      <c r="CQ19" s="135"/>
      <c r="CR19" s="135"/>
      <c r="CS19" s="135"/>
      <c r="CT19" s="135"/>
      <c r="CU19" s="135"/>
      <c r="CV19" s="152"/>
      <c r="CW19" s="148"/>
      <c r="CX19" s="148"/>
      <c r="CY19" s="148"/>
      <c r="CZ19" s="153"/>
      <c r="DA19" s="153"/>
      <c r="DB19" s="153"/>
      <c r="DC19" s="153"/>
      <c r="DD19" s="153"/>
      <c r="DE19" s="153"/>
    </row>
    <row r="20" ht="38.25" spans="1:109">
      <c r="A20" s="23" t="s">
        <v>64</v>
      </c>
      <c r="B20" s="44" t="s">
        <v>65</v>
      </c>
      <c r="C20" s="36" t="s">
        <v>66</v>
      </c>
      <c r="D20" s="23" t="s">
        <v>67</v>
      </c>
      <c r="E20" s="25"/>
      <c r="F20" s="25"/>
      <c r="G20" s="25"/>
      <c r="H20" s="26"/>
      <c r="I20" s="26"/>
      <c r="J20" s="26"/>
      <c r="K20" s="58"/>
      <c r="L20" s="26"/>
      <c r="M20" s="26"/>
      <c r="N20" s="55"/>
      <c r="O20" s="55"/>
      <c r="P20" s="55"/>
      <c r="Q20" s="64"/>
      <c r="R20" s="64"/>
      <c r="S20" s="64"/>
      <c r="T20" s="64"/>
      <c r="U20" s="64"/>
      <c r="V20" s="64"/>
      <c r="W20" s="55"/>
      <c r="X20" s="55"/>
      <c r="Y20" s="56"/>
      <c r="Z20" s="75"/>
      <c r="AA20" s="76"/>
      <c r="AB20" s="76"/>
      <c r="AC20" s="76"/>
      <c r="AD20" s="76"/>
      <c r="AE20" s="75"/>
      <c r="AF20" s="77"/>
      <c r="AG20" s="26"/>
      <c r="AH20" s="26"/>
      <c r="AI20" s="26"/>
      <c r="AJ20" s="26"/>
      <c r="AK20" s="26"/>
      <c r="AL20" s="26"/>
      <c r="AM20" s="87"/>
      <c r="AN20" s="87"/>
      <c r="AO20" s="87"/>
      <c r="AP20" s="87"/>
      <c r="AQ20" s="87"/>
      <c r="AR20" s="87"/>
      <c r="AS20" s="87"/>
      <c r="AT20" s="26"/>
      <c r="AU20" s="87"/>
      <c r="AV20" s="26"/>
      <c r="AW20" s="87"/>
      <c r="AX20" s="87"/>
      <c r="AY20" s="26"/>
      <c r="AZ20" s="87"/>
      <c r="BA20" s="26"/>
      <c r="BB20" s="97"/>
      <c r="BC20" s="98"/>
      <c r="BD20" s="99"/>
      <c r="BE20" s="99"/>
      <c r="BF20" s="99"/>
      <c r="BG20" s="99"/>
      <c r="BH20" s="98"/>
      <c r="BI20" s="26"/>
      <c r="BJ20" s="26">
        <f>BI20*0.9*0.9*0.9</f>
        <v>0</v>
      </c>
      <c r="BK20" s="26"/>
      <c r="BL20" s="26">
        <f>BK20*0.9*0.9*0.9</f>
        <v>0</v>
      </c>
      <c r="BM20" s="26">
        <f>BN20*0.9*0.9*0.9</f>
        <v>0</v>
      </c>
      <c r="BN20" s="26"/>
      <c r="BO20" s="112"/>
      <c r="BP20" s="112"/>
      <c r="BQ20" s="112"/>
      <c r="BR20" s="112"/>
      <c r="BS20" s="112"/>
      <c r="BT20" s="98"/>
      <c r="BU20" s="99">
        <f>BT20*0.7*1.05*0.9*0.9</f>
        <v>0</v>
      </c>
      <c r="BV20" s="99"/>
      <c r="BW20" s="99">
        <f>BV20*0.7*1.05*0.9*0.9</f>
        <v>0</v>
      </c>
      <c r="BX20" s="99">
        <f>BY20*0.7*1.05*0.9*0.9</f>
        <v>0</v>
      </c>
      <c r="BY20" s="98"/>
      <c r="BZ20" s="55">
        <v>972</v>
      </c>
      <c r="CA20" s="43">
        <f>BZ20*0.7*1.05*0.9*0.9</f>
        <v>578.6802</v>
      </c>
      <c r="CB20" s="55"/>
      <c r="CC20" s="43">
        <f>CB20*0.7*1.05*0.9*0.9</f>
        <v>0</v>
      </c>
      <c r="CD20" s="55"/>
      <c r="CE20" s="43">
        <f>CD20*0.7*1.05*0.9*0.9</f>
        <v>0</v>
      </c>
      <c r="CF20" s="125">
        <f>CL20*0.7*1.05*0.9</f>
        <v>650.419875</v>
      </c>
      <c r="CG20" s="76"/>
      <c r="CH20" s="125">
        <f>CN20*1.05*0.7*0.9</f>
        <v>0</v>
      </c>
      <c r="CI20" s="76"/>
      <c r="CJ20" s="125">
        <f>CP20*0.7*1.05*0.9</f>
        <v>0</v>
      </c>
      <c r="CL20" s="132">
        <v>983.25</v>
      </c>
      <c r="CM20" s="76"/>
      <c r="CN20" s="125"/>
      <c r="CO20" s="76"/>
      <c r="CP20" s="131"/>
      <c r="CQ20" s="128">
        <v>1024.65</v>
      </c>
      <c r="CR20" s="128"/>
      <c r="CS20" s="128"/>
      <c r="CT20" s="128">
        <f>CQ20*0.7*1.05</f>
        <v>753.11775</v>
      </c>
      <c r="CU20" s="128">
        <f>CR20*0.7*1.05</f>
        <v>0</v>
      </c>
      <c r="CV20" s="147">
        <f>CS20*0.7*1.05</f>
        <v>0</v>
      </c>
      <c r="CW20" s="148">
        <v>1046.22</v>
      </c>
      <c r="CX20" s="148">
        <v>0</v>
      </c>
      <c r="CY20" s="149">
        <v>0</v>
      </c>
      <c r="CZ20" s="150">
        <f>CW20*0.7</f>
        <v>732.354</v>
      </c>
      <c r="DA20" s="150">
        <v>0</v>
      </c>
      <c r="DB20" s="150">
        <v>0</v>
      </c>
      <c r="DC20" s="157">
        <f>CZ20*0.9</f>
        <v>659.1186</v>
      </c>
      <c r="DD20" s="157">
        <v>0</v>
      </c>
      <c r="DE20" s="157">
        <v>0</v>
      </c>
    </row>
    <row r="21" ht="38.25" spans="1:109">
      <c r="A21" s="43" t="s">
        <v>64</v>
      </c>
      <c r="B21" s="45" t="s">
        <v>68</v>
      </c>
      <c r="C21" s="27" t="s">
        <v>69</v>
      </c>
      <c r="D21" s="43" t="s">
        <v>70</v>
      </c>
      <c r="E21" s="25"/>
      <c r="F21" s="25"/>
      <c r="G21" s="25"/>
      <c r="H21" s="26"/>
      <c r="I21" s="26"/>
      <c r="J21" s="26"/>
      <c r="K21" s="26"/>
      <c r="L21" s="26"/>
      <c r="M21" s="26"/>
      <c r="N21" s="55"/>
      <c r="O21" s="55"/>
      <c r="P21" s="55"/>
      <c r="Q21" s="64"/>
      <c r="R21" s="64"/>
      <c r="S21" s="64"/>
      <c r="T21" s="64"/>
      <c r="U21" s="64"/>
      <c r="V21" s="64"/>
      <c r="W21" s="55"/>
      <c r="X21" s="55"/>
      <c r="Y21" s="56"/>
      <c r="Z21" s="75"/>
      <c r="AA21" s="76"/>
      <c r="AB21" s="76"/>
      <c r="AC21" s="76"/>
      <c r="AD21" s="76"/>
      <c r="AE21" s="75"/>
      <c r="AF21" s="77"/>
      <c r="AG21" s="26"/>
      <c r="AH21" s="26"/>
      <c r="AI21" s="26"/>
      <c r="AJ21" s="26"/>
      <c r="AK21" s="26"/>
      <c r="AL21" s="26"/>
      <c r="AM21" s="87"/>
      <c r="AN21" s="87"/>
      <c r="AO21" s="87"/>
      <c r="AP21" s="87"/>
      <c r="AQ21" s="87"/>
      <c r="AR21" s="87"/>
      <c r="AS21" s="87"/>
      <c r="AT21" s="26"/>
      <c r="AU21" s="87"/>
      <c r="AV21" s="26"/>
      <c r="AW21" s="87"/>
      <c r="AX21" s="87"/>
      <c r="AY21" s="87"/>
      <c r="AZ21" s="87"/>
      <c r="BA21" s="26"/>
      <c r="BB21" s="97"/>
      <c r="BC21" s="98"/>
      <c r="BD21" s="99"/>
      <c r="BE21" s="99"/>
      <c r="BF21" s="99"/>
      <c r="BG21" s="99"/>
      <c r="BH21" s="98"/>
      <c r="BI21" s="26"/>
      <c r="BJ21" s="26">
        <f>BI21*0.9*0.9*0.9</f>
        <v>0</v>
      </c>
      <c r="BK21" s="26"/>
      <c r="BL21" s="26">
        <f>BK21*0.9*0.9*0.9</f>
        <v>0</v>
      </c>
      <c r="BM21" s="26">
        <f>BN21*0.9*0.9*0.9</f>
        <v>0</v>
      </c>
      <c r="BN21" s="26"/>
      <c r="BO21" s="112"/>
      <c r="BP21" s="112"/>
      <c r="BQ21" s="112"/>
      <c r="BR21" s="112"/>
      <c r="BS21" s="112"/>
      <c r="BT21" s="98"/>
      <c r="BU21" s="99">
        <f>BT21*0.7*1.05*0.9*0.9</f>
        <v>0</v>
      </c>
      <c r="BV21" s="99"/>
      <c r="BW21" s="99">
        <f>BV21*0.7*1.05*0.9*0.9</f>
        <v>0</v>
      </c>
      <c r="BX21" s="99">
        <f>BY21*0.7*1.05*0.9*0.9</f>
        <v>0</v>
      </c>
      <c r="BY21" s="98"/>
      <c r="BZ21" s="55"/>
      <c r="CA21" s="43">
        <f>BZ21*0.7*1.05*0.9*0.9</f>
        <v>0</v>
      </c>
      <c r="CB21" s="55"/>
      <c r="CC21" s="43">
        <f>CB21*0.7*1.05*0.9*0.9</f>
        <v>0</v>
      </c>
      <c r="CD21" s="55"/>
      <c r="CE21" s="43">
        <f>CD21*0.7*1.05*0.9*0.9</f>
        <v>0</v>
      </c>
      <c r="CF21" s="125">
        <f>CL21*0.7*1.05*0.9</f>
        <v>588.13965</v>
      </c>
      <c r="CG21" s="76"/>
      <c r="CH21" s="125">
        <f>CN21*1.05*0.7*0.9</f>
        <v>0</v>
      </c>
      <c r="CI21" s="76"/>
      <c r="CJ21" s="125">
        <f>CP21*0.7*1.05*0.9</f>
        <v>0</v>
      </c>
      <c r="CL21" s="132">
        <v>889.1</v>
      </c>
      <c r="CM21" s="76"/>
      <c r="CN21" s="125"/>
      <c r="CO21" s="76"/>
      <c r="CP21" s="131"/>
      <c r="CQ21" s="128">
        <v>993.6</v>
      </c>
      <c r="CR21" s="128"/>
      <c r="CS21" s="128"/>
      <c r="CT21" s="128">
        <f>CQ21*0.7*1.05</f>
        <v>730.296</v>
      </c>
      <c r="CU21" s="128">
        <f>CR21*0.7*1.05</f>
        <v>0</v>
      </c>
      <c r="CV21" s="147">
        <f>CS21*0.7*1.05</f>
        <v>0</v>
      </c>
      <c r="CW21" s="148">
        <v>1033.26</v>
      </c>
      <c r="CX21" s="148">
        <v>0</v>
      </c>
      <c r="CY21" s="149">
        <v>0</v>
      </c>
      <c r="CZ21" s="150">
        <f>CW21*0.7</f>
        <v>723.282</v>
      </c>
      <c r="DA21" s="150">
        <v>0</v>
      </c>
      <c r="DB21" s="150">
        <v>0</v>
      </c>
      <c r="DC21" s="157">
        <f>CZ21*0.9</f>
        <v>650.9538</v>
      </c>
      <c r="DD21" s="157">
        <v>0</v>
      </c>
      <c r="DE21" s="157">
        <v>0</v>
      </c>
    </row>
    <row r="22" ht="51" spans="1:109">
      <c r="A22" s="43" t="s">
        <v>64</v>
      </c>
      <c r="B22" s="45" t="s">
        <v>71</v>
      </c>
      <c r="C22" s="27" t="s">
        <v>72</v>
      </c>
      <c r="D22" s="45" t="s">
        <v>73</v>
      </c>
      <c r="E22" s="25"/>
      <c r="F22" s="25"/>
      <c r="G22" s="25"/>
      <c r="H22" s="26"/>
      <c r="I22" s="26"/>
      <c r="J22" s="26"/>
      <c r="K22" s="26"/>
      <c r="L22" s="26"/>
      <c r="M22" s="26"/>
      <c r="N22" s="55"/>
      <c r="O22" s="55"/>
      <c r="P22" s="55"/>
      <c r="Q22" s="64"/>
      <c r="R22" s="64"/>
      <c r="S22" s="64"/>
      <c r="T22" s="64"/>
      <c r="U22" s="64"/>
      <c r="V22" s="64"/>
      <c r="W22" s="55"/>
      <c r="X22" s="55"/>
      <c r="Y22" s="56"/>
      <c r="Z22" s="75"/>
      <c r="AA22" s="76"/>
      <c r="AB22" s="76"/>
      <c r="AC22" s="76"/>
      <c r="AD22" s="76"/>
      <c r="AE22" s="75"/>
      <c r="AF22" s="77"/>
      <c r="AG22" s="26"/>
      <c r="AH22" s="26"/>
      <c r="AI22" s="26"/>
      <c r="AJ22" s="26"/>
      <c r="AK22" s="26"/>
      <c r="AL22" s="26"/>
      <c r="AM22" s="87"/>
      <c r="AN22" s="87"/>
      <c r="AO22" s="87"/>
      <c r="AP22" s="87"/>
      <c r="AQ22" s="87"/>
      <c r="AR22" s="87"/>
      <c r="AS22" s="87"/>
      <c r="AT22" s="26"/>
      <c r="AU22" s="87"/>
      <c r="AV22" s="26"/>
      <c r="AW22" s="87"/>
      <c r="AX22" s="87"/>
      <c r="AY22" s="87"/>
      <c r="AZ22" s="87"/>
      <c r="BA22" s="26"/>
      <c r="BB22" s="97"/>
      <c r="BC22" s="98"/>
      <c r="BD22" s="99"/>
      <c r="BE22" s="99"/>
      <c r="BF22" s="99"/>
      <c r="BG22" s="99"/>
      <c r="BH22" s="98"/>
      <c r="BI22" s="26"/>
      <c r="BJ22" s="26">
        <f>BI22*0.9*0.9*0.9</f>
        <v>0</v>
      </c>
      <c r="BK22" s="26"/>
      <c r="BL22" s="26">
        <f>BK22*0.9*0.9*0.9</f>
        <v>0</v>
      </c>
      <c r="BM22" s="26">
        <f>BN22*0.9*0.9*0.9</f>
        <v>0</v>
      </c>
      <c r="BN22" s="26"/>
      <c r="BO22" s="112"/>
      <c r="BP22" s="112"/>
      <c r="BQ22" s="112"/>
      <c r="BR22" s="112"/>
      <c r="BS22" s="112"/>
      <c r="BT22" s="98"/>
      <c r="BU22" s="99">
        <f>BT22*0.7*1.05*0.9*0.9</f>
        <v>0</v>
      </c>
      <c r="BV22" s="99"/>
      <c r="BW22" s="99">
        <f>BV22*0.7*1.05*0.9*0.9</f>
        <v>0</v>
      </c>
      <c r="BX22" s="99">
        <f>BY22*0.7*1.05*0.9*0.9</f>
        <v>0</v>
      </c>
      <c r="BY22" s="98"/>
      <c r="BZ22" s="55"/>
      <c r="CA22" s="43">
        <f>BZ22*0.7*1.05*0.9*0.9</f>
        <v>0</v>
      </c>
      <c r="CB22" s="55"/>
      <c r="CC22" s="43">
        <f>CB22*0.7*1.05*0.9*0.9</f>
        <v>0</v>
      </c>
      <c r="CD22" s="55"/>
      <c r="CE22" s="43">
        <f>CD22*0.7*1.05*0.9*0.9</f>
        <v>0</v>
      </c>
      <c r="CF22" s="125">
        <f>CL22*0.7*1.05*0.9</f>
        <v>684.6525</v>
      </c>
      <c r="CG22" s="76"/>
      <c r="CH22" s="125">
        <f>CN22*1.05*0.7*0.9</f>
        <v>0</v>
      </c>
      <c r="CI22" s="76"/>
      <c r="CJ22" s="125">
        <f>CP22*0.7*1.05*0.9</f>
        <v>0</v>
      </c>
      <c r="CL22" s="132">
        <v>1035</v>
      </c>
      <c r="CM22" s="76"/>
      <c r="CN22" s="125"/>
      <c r="CO22" s="76"/>
      <c r="CP22" s="131"/>
      <c r="CQ22" s="128">
        <v>1097.25</v>
      </c>
      <c r="CR22" s="128"/>
      <c r="CS22" s="128"/>
      <c r="CT22" s="128">
        <f>CQ22*0.7*1.05</f>
        <v>806.47875</v>
      </c>
      <c r="CU22" s="128">
        <f>CR22*0.7*1.05</f>
        <v>0</v>
      </c>
      <c r="CV22" s="147">
        <f>CS22*0.7*1.05</f>
        <v>0</v>
      </c>
      <c r="CW22" s="148">
        <v>1108.8</v>
      </c>
      <c r="CX22" s="148">
        <v>0</v>
      </c>
      <c r="CY22" s="149">
        <v>0</v>
      </c>
      <c r="CZ22" s="150">
        <f>CW22*0.7</f>
        <v>776.16</v>
      </c>
      <c r="DA22" s="150">
        <v>0</v>
      </c>
      <c r="DB22" s="150">
        <v>0</v>
      </c>
      <c r="DC22" s="157">
        <f>CZ22*0.9</f>
        <v>698.544</v>
      </c>
      <c r="DD22" s="157">
        <v>0</v>
      </c>
      <c r="DE22" s="157">
        <v>0</v>
      </c>
    </row>
    <row r="23" ht="50.25" customHeight="1" spans="1:109">
      <c r="A23" s="43" t="s">
        <v>64</v>
      </c>
      <c r="B23" s="27" t="s">
        <v>41</v>
      </c>
      <c r="C23" s="27" t="s">
        <v>62</v>
      </c>
      <c r="D23" s="43" t="s">
        <v>63</v>
      </c>
      <c r="E23" s="25"/>
      <c r="F23" s="25"/>
      <c r="G23" s="25"/>
      <c r="H23" s="26"/>
      <c r="I23" s="26"/>
      <c r="J23" s="26"/>
      <c r="K23" s="26"/>
      <c r="L23" s="26"/>
      <c r="M23" s="26"/>
      <c r="N23" s="55"/>
      <c r="O23" s="55"/>
      <c r="P23" s="55"/>
      <c r="Q23" s="64"/>
      <c r="R23" s="64"/>
      <c r="S23" s="64"/>
      <c r="T23" s="64"/>
      <c r="U23" s="64"/>
      <c r="V23" s="64"/>
      <c r="W23" s="55"/>
      <c r="X23" s="55"/>
      <c r="Y23" s="56"/>
      <c r="Z23" s="75"/>
      <c r="AA23" s="76"/>
      <c r="AB23" s="76"/>
      <c r="AC23" s="76"/>
      <c r="AD23" s="76"/>
      <c r="AE23" s="75"/>
      <c r="AF23" s="77"/>
      <c r="AG23" s="26"/>
      <c r="AH23" s="26"/>
      <c r="AI23" s="26"/>
      <c r="AJ23" s="26"/>
      <c r="AK23" s="26"/>
      <c r="AL23" s="26"/>
      <c r="AM23" s="87"/>
      <c r="AN23" s="87"/>
      <c r="AO23" s="87"/>
      <c r="AP23" s="87"/>
      <c r="AQ23" s="87"/>
      <c r="AR23" s="87"/>
      <c r="AS23" s="87"/>
      <c r="AT23" s="26"/>
      <c r="AU23" s="87"/>
      <c r="AV23" s="26"/>
      <c r="AW23" s="87"/>
      <c r="AX23" s="87"/>
      <c r="AY23" s="87"/>
      <c r="AZ23" s="87"/>
      <c r="BA23" s="26"/>
      <c r="BB23" s="97"/>
      <c r="BC23" s="98"/>
      <c r="BD23" s="99"/>
      <c r="BE23" s="99"/>
      <c r="BF23" s="99"/>
      <c r="BG23" s="99"/>
      <c r="BH23" s="98"/>
      <c r="BI23" s="26"/>
      <c r="BJ23" s="26">
        <f>BI23*0.9*0.9*0.9</f>
        <v>0</v>
      </c>
      <c r="BK23" s="26"/>
      <c r="BL23" s="26">
        <f>BK23*0.9*0.9*0.9</f>
        <v>0</v>
      </c>
      <c r="BM23" s="26">
        <f>BN23*0.9*0.9*0.9</f>
        <v>0</v>
      </c>
      <c r="BN23" s="26"/>
      <c r="BO23" s="112"/>
      <c r="BP23" s="112"/>
      <c r="BQ23" s="112"/>
      <c r="BR23" s="112"/>
      <c r="BS23" s="112"/>
      <c r="BT23" s="98"/>
      <c r="BU23" s="99">
        <f>BT23*0.7*1.05*0.9*0.9</f>
        <v>0</v>
      </c>
      <c r="BV23" s="99"/>
      <c r="BW23" s="99">
        <f>BV23*0.7*1.05*0.9*0.9</f>
        <v>0</v>
      </c>
      <c r="BX23" s="99">
        <f>BY23*0.7*1.05*0.9*0.9</f>
        <v>0</v>
      </c>
      <c r="BY23" s="98"/>
      <c r="BZ23" s="55"/>
      <c r="CA23" s="43">
        <f>BZ23*0.7*1.05*0.9*0.9</f>
        <v>0</v>
      </c>
      <c r="CB23" s="55"/>
      <c r="CC23" s="43">
        <f>CB23*0.7*1.05*0.9*0.9</f>
        <v>0</v>
      </c>
      <c r="CD23" s="55"/>
      <c r="CE23" s="43">
        <f>CD23*0.7*1.05*0.9*0.9</f>
        <v>0</v>
      </c>
      <c r="CF23" s="125">
        <f>CL23*0.7*1.05*0.9</f>
        <v>716.900625</v>
      </c>
      <c r="CG23" s="76"/>
      <c r="CH23" s="125">
        <f>CN23*1.05*0.7*0.9</f>
        <v>0</v>
      </c>
      <c r="CI23" s="76"/>
      <c r="CJ23" s="125">
        <f>CP23*0.7*1.05*0.9</f>
        <v>0</v>
      </c>
      <c r="CL23" s="132">
        <v>1083.75</v>
      </c>
      <c r="CM23" s="76"/>
      <c r="CN23" s="125"/>
      <c r="CO23" s="76"/>
      <c r="CP23" s="131"/>
      <c r="CQ23" s="128">
        <v>1275.12</v>
      </c>
      <c r="CR23" s="128"/>
      <c r="CS23" s="128"/>
      <c r="CT23" s="128">
        <f>CQ23*0.7*1.05</f>
        <v>937.2132</v>
      </c>
      <c r="CU23" s="128">
        <f>CR23*0.7*1.05</f>
        <v>0</v>
      </c>
      <c r="CV23" s="147">
        <f>CS23*0.7*1.05</f>
        <v>0</v>
      </c>
      <c r="CW23" s="148">
        <v>1325.36</v>
      </c>
      <c r="CX23" s="148">
        <v>0</v>
      </c>
      <c r="CY23" s="149">
        <v>0</v>
      </c>
      <c r="CZ23" s="150">
        <f>CT23*0.9</f>
        <v>843.49188</v>
      </c>
      <c r="DA23" s="150">
        <v>0</v>
      </c>
      <c r="DB23" s="150">
        <v>0</v>
      </c>
      <c r="DC23" s="157">
        <f>CZ23*0.9</f>
        <v>759.142692</v>
      </c>
      <c r="DD23" s="157">
        <v>0</v>
      </c>
      <c r="DE23" s="157">
        <v>0</v>
      </c>
    </row>
    <row r="29" spans="25:31">
      <c r="Y29" s="82"/>
      <c r="Z29" s="10"/>
      <c r="AA29" s="10"/>
      <c r="AB29" s="10"/>
      <c r="AC29" s="10"/>
      <c r="AD29" s="10"/>
      <c r="AE29" s="10"/>
    </row>
  </sheetData>
  <sheetProtection password="CA38" sheet="1" formatCells="0" formatColumns="0" formatRows="0" insertRows="0" insertColumns="0" insertHyperlinks="0" deleteColumns="0" deleteRows="0" objects="1"/>
  <autoFilter ref="A1:A29">
    <extLst/>
  </autoFilter>
  <mergeCells count="29">
    <mergeCell ref="B1:CP1"/>
    <mergeCell ref="CZ1:DB1"/>
    <mergeCell ref="DC1:DE1"/>
    <mergeCell ref="H2:J2"/>
    <mergeCell ref="K2:M2"/>
    <mergeCell ref="N2:P2"/>
    <mergeCell ref="Q2:V2"/>
    <mergeCell ref="W2:Y2"/>
    <mergeCell ref="Z2:AE2"/>
    <mergeCell ref="AF2:AK2"/>
    <mergeCell ref="AM2:AR2"/>
    <mergeCell ref="BC2:BH2"/>
    <mergeCell ref="BI2:BN2"/>
    <mergeCell ref="BT2:BY2"/>
    <mergeCell ref="BZ2:CE2"/>
    <mergeCell ref="CF2:CJ2"/>
    <mergeCell ref="CL2:CP2"/>
    <mergeCell ref="CT2:CV2"/>
    <mergeCell ref="CW2:CY2"/>
    <mergeCell ref="CZ2:DB2"/>
    <mergeCell ref="DC2:DE2"/>
    <mergeCell ref="B4:D4"/>
    <mergeCell ref="B9:D9"/>
    <mergeCell ref="B14:D14"/>
    <mergeCell ref="B19:D19"/>
    <mergeCell ref="A1:A4"/>
    <mergeCell ref="B2:B3"/>
    <mergeCell ref="C2:C3"/>
    <mergeCell ref="D2:D3"/>
  </mergeCells>
  <pageMargins left="0.7" right="0.7" top="0.75" bottom="0.75" header="0.3" footer="0.3"/>
  <pageSetup paperSize="1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DavorT</dc:creator>
  <cp:lastModifiedBy>Zoci</cp:lastModifiedBy>
  <dcterms:created xsi:type="dcterms:W3CDTF">2010-06-01T08:46:00Z</dcterms:created>
  <dcterms:modified xsi:type="dcterms:W3CDTF">2023-05-18T11:55:08Z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1033-11.2.0.11537</vt:lpwstr>
  </property>
  <property fmtid="{D5CDD505-2E9C-101B-9397-08002B2CF9AE}" pid="3" name="ICV">
    <vt:lpwstr>BBA4C9EA1A7046AFA23098FB08816042</vt:lpwstr>
  </property>
</Properties>
</file>